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codeName="ThisWorkbook"/>
  <xr:revisionPtr revIDLastSave="0" documentId="13_ncr:1_{AA6A402A-C9B8-49A9-AB19-8B579B31D4AC}" xr6:coauthVersionLast="47" xr6:coauthVersionMax="47" xr10:uidLastSave="{00000000-0000-0000-0000-000000000000}"/>
  <bookViews>
    <workbookView xWindow="1035" yWindow="1005" windowWidth="27195" windowHeight="9660" tabRatio="858" xr2:uid="{00000000-000D-0000-FFFF-FFFF00000000}"/>
  </bookViews>
  <sheets>
    <sheet name="表紙" sheetId="169" r:id="rId1"/>
    <sheet name="様式第5号" sheetId="146" r:id="rId2"/>
    <sheet name="様式第5号-1" sheetId="152" r:id="rId3"/>
    <sheet name="様式第5号-2" sheetId="153" r:id="rId4"/>
    <sheet name="様式第5号-3" sheetId="157" r:id="rId5"/>
    <sheet name="様式第5号-4" sheetId="171" r:id="rId6"/>
    <sheet name="様式第5号-5" sheetId="174" r:id="rId7"/>
    <sheet name="様式第5号-6" sheetId="173" r:id="rId8"/>
    <sheet name="様式第5号-7" sheetId="158" r:id="rId9"/>
    <sheet name="様式5号-8" sheetId="170" r:id="rId10"/>
    <sheet name="様式第5号-9" sheetId="161" r:id="rId11"/>
    <sheet name="様式第5号-10" sheetId="162" r:id="rId12"/>
    <sheet name="Sheet2" sheetId="164" state="hidden" r:id="rId13"/>
    <sheet name="様式第7号-1-1" sheetId="166" r:id="rId14"/>
    <sheet name="様式第7号-1-1（排出係数）" sheetId="167" r:id="rId15"/>
    <sheet name="様式第7号-3-4" sheetId="163" r:id="rId16"/>
    <sheet name="様式第7号-４-2" sheetId="168" r:id="rId17"/>
  </sheets>
  <externalReferences>
    <externalReference r:id="rId18"/>
  </externalReferences>
  <definedNames>
    <definedName name="__" localSheetId="0" hidden="1">#REF!</definedName>
    <definedName name="__" hidden="1">#REF!</definedName>
    <definedName name="___" localSheetId="0" hidden="1">#REF!</definedName>
    <definedName name="___" hidden="1">#REF!</definedName>
    <definedName name="____" localSheetId="0" hidden="1">#REF!</definedName>
    <definedName name="____" hidden="1">#REF!</definedName>
    <definedName name="_____" hidden="1">#REF!</definedName>
    <definedName name="______" hidden="1">#REF!</definedName>
    <definedName name="_______" hidden="1">#REF!</definedName>
    <definedName name="________" hidden="1">#REF!</definedName>
    <definedName name="_________" hidden="1">#REF!</definedName>
    <definedName name="__________" hidden="1">#REF!</definedName>
    <definedName name="____________" hidden="1">#REF!</definedName>
    <definedName name="__123Graph_A" hidden="1">#REF!</definedName>
    <definedName name="__123Graph_B" hidden="1">#REF!</definedName>
    <definedName name="__123Graph_BGRAPH01" hidden="1">#REF!</definedName>
    <definedName name="__123Graph_BGRAPH02" hidden="1">#REF!</definedName>
    <definedName name="__123Graph_BGRAPH03" hidden="1">#REF!</definedName>
    <definedName name="__123Graph_BGRAPH04" hidden="1">#REF!</definedName>
    <definedName name="__123Graph_BGRAPH05"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123Graph_XGRAPH01" hidden="1">#REF!</definedName>
    <definedName name="__123Graph_XGRAPH02" hidden="1">#REF!</definedName>
    <definedName name="__123Graph_XGRAPH03" hidden="1">#REF!</definedName>
    <definedName name="__123Graph_XGRAPH04" hidden="1">#REF!</definedName>
    <definedName name="__123Graph_XGRAPH05" hidden="1">#REF!</definedName>
    <definedName name="__1F" hidden="1">#REF!</definedName>
    <definedName name="__2_0_0_F" hidden="1">#REF!</definedName>
    <definedName name="_11F" hidden="1">#REF!</definedName>
    <definedName name="_17_0_0_F" hidden="1">#REF!</definedName>
    <definedName name="_18_0_0_F" hidden="1">#REF!</definedName>
    <definedName name="_18F" hidden="1">#REF!</definedName>
    <definedName name="_19_0_0_F" hidden="1">#REF!</definedName>
    <definedName name="_1F" hidden="1">#REF!</definedName>
    <definedName name="_2_0_0_F" hidden="1">#REF!</definedName>
    <definedName name="_23F" hidden="1">#REF!</definedName>
    <definedName name="_26_0_0_F" hidden="1">#REF!</definedName>
    <definedName name="_26F" hidden="1">#REF!</definedName>
    <definedName name="_27_0_0_F" hidden="1">#REF!</definedName>
    <definedName name="_28F" hidden="1">#REF!</definedName>
    <definedName name="_2F" hidden="1">#REF!</definedName>
    <definedName name="_3_0_0_F" hidden="1">#REF!</definedName>
    <definedName name="_31_0_0_F" hidden="1">#REF!</definedName>
    <definedName name="_41_0_0_F" hidden="1">#REF!</definedName>
    <definedName name="_42_0_0_F" hidden="1">#REF!</definedName>
    <definedName name="_43_0_0_F" hidden="1">#REF!</definedName>
    <definedName name="_44_0_0_F" hidden="1">#REF!</definedName>
    <definedName name="_45_0_0_F" hidden="1">#REF!</definedName>
    <definedName name="_49_0_0_F" hidden="1">#REF!</definedName>
    <definedName name="_5_0_0_F" hidden="1">#REF!</definedName>
    <definedName name="_55_0_0_F" hidden="1">#REF!</definedName>
    <definedName name="_56_0_0_F" hidden="1">#REF!</definedName>
    <definedName name="_6_0_0_F" hidden="1">#REF!</definedName>
    <definedName name="_6F" hidden="1">#REF!</definedName>
    <definedName name="_7_0_0_F" hidden="1">#REF!</definedName>
    <definedName name="_8_0_0_F" hidden="1">#REF!</definedName>
    <definedName name="_Fill" hidden="1">#REF!</definedName>
    <definedName name="_xlnm._FilterDatabase" localSheetId="2" hidden="1">'様式第5号-1'!$A$2:$AL$55</definedName>
    <definedName name="_Key1" hidden="1">#REF!</definedName>
    <definedName name="_Key2" hidden="1">#REF!</definedName>
    <definedName name="_Order1" hidden="1">255</definedName>
    <definedName name="_Order2" hidden="1">255</definedName>
    <definedName name="_Sort" hidden="1">#REF!</definedName>
    <definedName name="_Table2_In1" hidden="1">#REF!</definedName>
    <definedName name="_Table2_In2" hidden="1">#REF!</definedName>
    <definedName name="_Table2_Out" hidden="1">#REF!</definedName>
    <definedName name="\A">#REF!</definedName>
    <definedName name="\B">#REF!</definedName>
    <definedName name="\C">#REF!</definedName>
    <definedName name="aaaaaaaaaaaaaa" hidden="1">#REF!</definedName>
    <definedName name="anscount" hidden="1">4</definedName>
    <definedName name="bbbbbbbbbbbbbbbbb" hidden="1">#REF!</definedName>
    <definedName name="bcgdfd" hidden="1">#REF!</definedName>
    <definedName name="bgh" hidden="1">#REF!</definedName>
    <definedName name="ccccccccccccccccc" hidden="1">#REF!</definedName>
    <definedName name="cderds" hidden="1">#REF!</definedName>
    <definedName name="_xlnm.Database">#REF!</definedName>
    <definedName name="ddddddddddddd" hidden="1">#REF!</definedName>
    <definedName name="dedf" hidden="1">#REF!</definedName>
    <definedName name="eeeeeeeeeeeee" hidden="1">#REF!</definedName>
    <definedName name="_xlnm.Extract">#REF!</definedName>
    <definedName name="ffcgbb" hidden="1">#REF!</definedName>
    <definedName name="ffffffffffffffff" hidden="1">#REF!</definedName>
    <definedName name="fill" hidden="1">#REF!</definedName>
    <definedName name="ggggggggggggg" hidden="1">#REF!</definedName>
    <definedName name="ghfdx" hidden="1">#REF!</definedName>
    <definedName name="gou" hidden="1">#REF!</definedName>
    <definedName name="hfg3hj" hidden="1">#REF!</definedName>
    <definedName name="hgfyhtud" hidden="1">#REF!</definedName>
    <definedName name="hitoshi" hidden="1">#REF!</definedName>
    <definedName name="HTML_CodePage" hidden="1">932</definedName>
    <definedName name="HTML_Control" localSheetId="0" hidden="1">{"'１台構成 '!$B$74:$F$80"}</definedName>
    <definedName name="HTML_Control" hidden="1">{"'１台構成 '!$B$74:$F$80"}</definedName>
    <definedName name="HTML_Description" hidden="1">""</definedName>
    <definedName name="HTML_Email" hidden="1">""</definedName>
    <definedName name="HTML_Header" hidden="1">"１台構成+Pen2台"</definedName>
    <definedName name="HTML_LastUpdate" hidden="1">"97/09/10"</definedName>
    <definedName name="HTML_LineAfter" hidden="1">FALSE</definedName>
    <definedName name="HTML_LineBefore" hidden="1">FALSE</definedName>
    <definedName name="HTML_Name" hidden="1">"大隅 裕"</definedName>
    <definedName name="HTML_OBDlg2" hidden="1">FALSE</definedName>
    <definedName name="HTML_OBDlg3" hidden="1">TRUE</definedName>
    <definedName name="HTML_OBDlg4" hidden="1">TRUE</definedName>
    <definedName name="HTML_OS" hidden="1">0</definedName>
    <definedName name="HTML_PathFile" hidden="1">"H:\hyoca\partner\Edesk1.htm"</definedName>
    <definedName name="HTML_PathTemplate" hidden="1">"H:\hyoca\partner\Edesk1.htm"</definedName>
    <definedName name="HTML_Title" hidden="1">"PC価格"</definedName>
    <definedName name="hyf" hidden="1">#REF!</definedName>
    <definedName name="hyu" hidden="1">#REF!</definedName>
    <definedName name="hyugfr" hidden="1">#REF!</definedName>
    <definedName name="jgtf" hidden="1">#REF!</definedName>
    <definedName name="ｊｊｊ" hidden="1">#REF!</definedName>
    <definedName name="kaduki" hidden="1">#REF!</definedName>
    <definedName name="keiko" hidden="1">#REF!</definedName>
    <definedName name="limcount" hidden="1">1</definedName>
    <definedName name="masayoshi" hidden="1">#REF!</definedName>
    <definedName name="mitushige" hidden="1">#REF!</definedName>
    <definedName name="_xlnm.Print_Area" localSheetId="9">'様式5号-8'!$A$1:$Z$27</definedName>
    <definedName name="_xlnm.Print_Area" localSheetId="1">様式第5号!$A$1:$C$16</definedName>
    <definedName name="_xlnm.Print_Area" localSheetId="2">'様式第5号-1'!$A$1:$AK$60</definedName>
    <definedName name="_xlnm.Print_Area" localSheetId="11">'様式第5号-10'!$A$1:$AB$43</definedName>
    <definedName name="_xlnm.Print_Area" localSheetId="4">'様式第5号-3'!$A$1:$AL$34</definedName>
    <definedName name="_xlnm.Print_Area" localSheetId="5">'様式第5号-4'!$A$1:$AC$85</definedName>
    <definedName name="_xlnm.Print_Area" localSheetId="7">'様式第5号-6'!$A$1:$AA$83</definedName>
    <definedName name="_xlnm.Print_Area" localSheetId="8">'様式第5号-7'!$A$1:$J$46</definedName>
    <definedName name="_xlnm.Print_Area" localSheetId="10">'様式第5号-9'!$A$1:$AB$58</definedName>
    <definedName name="_xlnm.Print_Area" localSheetId="13">'様式第7号-1-1'!$A$1:$H$28</definedName>
    <definedName name="_xlnm.Print_Area" localSheetId="14">'様式第7号-1-1（排出係数）'!$A$1:$E$15</definedName>
    <definedName name="_xlnm.Print_Area" localSheetId="15">'様式第7号-3-4'!$A$1:$AD$43</definedName>
    <definedName name="rdsw" hidden="1">#REF!</definedName>
    <definedName name="sencount" hidden="1">1</definedName>
    <definedName name="sxsd" hidden="1">#REF!</definedName>
    <definedName name="takayuki" hidden="1">#REF!</definedName>
    <definedName name="takumichi" hidden="1">#REF!</definedName>
    <definedName name="tuyoshi" hidden="1">#REF!</definedName>
    <definedName name="tyj" hidden="1">#REF!</definedName>
    <definedName name="wedd" hidden="1">#REF!</definedName>
    <definedName name="wrn.PRINT." localSheetId="0" hidden="1">{"P.1",#N/A,FALSE,"ネット表";"P.2",#N/A,FALSE,"ネット表"}</definedName>
    <definedName name="wrn.PRINT." hidden="1">{"P.1",#N/A,FALSE,"ネット表";"P.2",#N/A,FALSE,"ネット表"}</definedName>
    <definedName name="xsa" hidden="1">#REF!</definedName>
    <definedName name="xxgfdg" hidden="1">#REF!</definedName>
    <definedName name="yasuko" hidden="1">#REF!</definedName>
    <definedName name="ytrdf" hidden="1">#REF!</definedName>
    <definedName name="zadfvx" hidden="1">#REF!</definedName>
    <definedName name="データ">#REF!</definedName>
    <definedName name="維持補修" hidden="1">#REF!</definedName>
    <definedName name="見積表紙" hidden="1">#REF!</definedName>
    <definedName name="原価別総括表" hidden="1">#REF!</definedName>
    <definedName name="査定">#REF!</definedName>
    <definedName name="重複" hidden="1">[1]総括表!#REF!</definedName>
    <definedName name="上野" hidden="1">#REF!</definedName>
    <definedName name="中吹" hidden="1">#REF!</definedName>
    <definedName name="内海築炉">#REF!</definedName>
    <definedName name="内訳外">#REF!</definedName>
    <definedName name="内訳内1">#REF!</definedName>
    <definedName name="内訳内2">#REF!</definedName>
    <definedName name="明細1">#REF!</definedName>
    <definedName name="明細3">#REF!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58" l="1"/>
  <c r="P16" i="163"/>
  <c r="X16" i="163"/>
  <c r="H15" i="163"/>
  <c r="H39" i="163" s="1"/>
  <c r="G8" i="163"/>
  <c r="G37" i="163" s="1"/>
  <c r="G7" i="163"/>
  <c r="G38" i="163" s="1"/>
  <c r="G23" i="166"/>
  <c r="N50" i="152"/>
  <c r="N46" i="152"/>
  <c r="N41" i="152"/>
  <c r="N34" i="152"/>
  <c r="N27" i="152"/>
  <c r="J57" i="152"/>
  <c r="G18" i="166"/>
  <c r="G17" i="166"/>
  <c r="G16" i="166"/>
  <c r="G15" i="166"/>
  <c r="G14" i="166"/>
  <c r="G13" i="166"/>
  <c r="G20" i="166"/>
  <c r="I16" i="163"/>
  <c r="I29" i="163"/>
  <c r="I38" i="163" s="1"/>
  <c r="J29" i="163"/>
  <c r="J38" i="163" s="1"/>
  <c r="K29" i="163"/>
  <c r="K38" i="163" s="1"/>
  <c r="L29" i="163"/>
  <c r="L38" i="163" s="1"/>
  <c r="M29" i="163"/>
  <c r="M38" i="163" s="1"/>
  <c r="N29" i="163"/>
  <c r="N38" i="163" s="1"/>
  <c r="O29" i="163"/>
  <c r="O38" i="163" s="1"/>
  <c r="P29" i="163"/>
  <c r="P38" i="163" s="1"/>
  <c r="Q29" i="163"/>
  <c r="Q38" i="163" s="1"/>
  <c r="R29" i="163"/>
  <c r="R38" i="163" s="1"/>
  <c r="S29" i="163"/>
  <c r="S38" i="163" s="1"/>
  <c r="T29" i="163"/>
  <c r="T38" i="163" s="1"/>
  <c r="U29" i="163"/>
  <c r="U38" i="163" s="1"/>
  <c r="V29" i="163"/>
  <c r="V38" i="163" s="1"/>
  <c r="W29" i="163"/>
  <c r="W38" i="163" s="1"/>
  <c r="X29" i="163"/>
  <c r="X38" i="163" s="1"/>
  <c r="Y29" i="163"/>
  <c r="Y38" i="163" s="1"/>
  <c r="Z29" i="163"/>
  <c r="Z38" i="163" s="1"/>
  <c r="AA29" i="163"/>
  <c r="AA38" i="163" s="1"/>
  <c r="AB29" i="163"/>
  <c r="AB38" i="163" s="1"/>
  <c r="H29" i="163"/>
  <c r="H38" i="163" s="1"/>
  <c r="H16" i="163"/>
  <c r="AC32" i="163"/>
  <c r="I30" i="163"/>
  <c r="J30" i="163"/>
  <c r="K30" i="163"/>
  <c r="L30" i="163"/>
  <c r="M30" i="163"/>
  <c r="N30" i="163"/>
  <c r="O30" i="163"/>
  <c r="P30" i="163"/>
  <c r="Q30" i="163"/>
  <c r="R30" i="163"/>
  <c r="S30" i="163"/>
  <c r="T30" i="163"/>
  <c r="U30" i="163"/>
  <c r="V30" i="163"/>
  <c r="W30" i="163"/>
  <c r="X30" i="163"/>
  <c r="Y30" i="163"/>
  <c r="Z30" i="163"/>
  <c r="AA30" i="163"/>
  <c r="AB30" i="163"/>
  <c r="H30" i="163"/>
  <c r="I15" i="163"/>
  <c r="I39" i="163" s="1"/>
  <c r="J15" i="163"/>
  <c r="J39" i="163" s="1"/>
  <c r="K15" i="163"/>
  <c r="K39" i="163" s="1"/>
  <c r="L15" i="163"/>
  <c r="L39" i="163" s="1"/>
  <c r="M15" i="163"/>
  <c r="M39" i="163" s="1"/>
  <c r="N15" i="163"/>
  <c r="N39" i="163" s="1"/>
  <c r="O15" i="163"/>
  <c r="O39" i="163" s="1"/>
  <c r="P15" i="163"/>
  <c r="P39" i="163" s="1"/>
  <c r="Q15" i="163"/>
  <c r="Q39" i="163" s="1"/>
  <c r="R15" i="163"/>
  <c r="R39" i="163" s="1"/>
  <c r="S15" i="163"/>
  <c r="S39" i="163" s="1"/>
  <c r="T15" i="163"/>
  <c r="T39" i="163" s="1"/>
  <c r="U15" i="163"/>
  <c r="U39" i="163" s="1"/>
  <c r="V15" i="163"/>
  <c r="V39" i="163" s="1"/>
  <c r="W15" i="163"/>
  <c r="W39" i="163" s="1"/>
  <c r="X15" i="163"/>
  <c r="X39" i="163" s="1"/>
  <c r="Y15" i="163"/>
  <c r="Y39" i="163" s="1"/>
  <c r="Z15" i="163"/>
  <c r="Z39" i="163" s="1"/>
  <c r="AA15" i="163"/>
  <c r="AA39" i="163" s="1"/>
  <c r="AB15" i="163"/>
  <c r="AB39" i="163" s="1"/>
  <c r="J16" i="163"/>
  <c r="K16" i="163"/>
  <c r="L16" i="163"/>
  <c r="L36" i="163" s="1"/>
  <c r="L37" i="163" s="1"/>
  <c r="M16" i="163"/>
  <c r="N16" i="163"/>
  <c r="O16" i="163"/>
  <c r="Q16" i="163"/>
  <c r="R16" i="163"/>
  <c r="S16" i="163"/>
  <c r="T16" i="163"/>
  <c r="U16" i="163"/>
  <c r="V16" i="163"/>
  <c r="W16" i="163"/>
  <c r="Y16" i="163"/>
  <c r="Z16" i="163"/>
  <c r="AA16" i="163"/>
  <c r="AB16" i="163"/>
  <c r="AC26" i="163"/>
  <c r="AC22" i="163"/>
  <c r="AC18" i="163"/>
  <c r="AC20" i="163"/>
  <c r="AC29" i="163" l="1"/>
  <c r="AB36" i="163"/>
  <c r="AB37" i="163" s="1"/>
  <c r="H36" i="163"/>
  <c r="H37" i="163" s="1"/>
  <c r="T36" i="163"/>
  <c r="T37" i="163" s="1"/>
  <c r="Q36" i="163"/>
  <c r="Q37" i="163" s="1"/>
  <c r="Y36" i="163"/>
  <c r="Y37" i="163" s="1"/>
  <c r="AC38" i="163"/>
  <c r="Z36" i="163"/>
  <c r="Z37" i="163" s="1"/>
  <c r="R36" i="163"/>
  <c r="R37" i="163" s="1"/>
  <c r="J36" i="163"/>
  <c r="J37" i="163" s="1"/>
  <c r="S36" i="163"/>
  <c r="S37" i="163" s="1"/>
  <c r="K36" i="163"/>
  <c r="K37" i="163" s="1"/>
  <c r="N40" i="152"/>
  <c r="AA36" i="163"/>
  <c r="AA37" i="163" s="1"/>
  <c r="O36" i="163"/>
  <c r="O37" i="163" s="1"/>
  <c r="W36" i="163"/>
  <c r="W37" i="163" s="1"/>
  <c r="I36" i="163"/>
  <c r="I37" i="163" s="1"/>
  <c r="V36" i="163"/>
  <c r="V37" i="163" s="1"/>
  <c r="N36" i="163"/>
  <c r="N37" i="163" s="1"/>
  <c r="U36" i="163"/>
  <c r="U37" i="163" s="1"/>
  <c r="M36" i="163"/>
  <c r="M37" i="163" s="1"/>
  <c r="AC39" i="163"/>
  <c r="X36" i="163"/>
  <c r="X37" i="163" s="1"/>
  <c r="P36" i="163"/>
  <c r="P37" i="163" s="1"/>
  <c r="H8" i="173" l="1"/>
  <c r="I8" i="173"/>
  <c r="J8" i="173"/>
  <c r="J37" i="173" s="1"/>
  <c r="K8" i="173"/>
  <c r="L8" i="173"/>
  <c r="M8" i="173"/>
  <c r="N8" i="173"/>
  <c r="N37" i="173" s="1"/>
  <c r="O8" i="173"/>
  <c r="O37" i="173" s="1"/>
  <c r="P8" i="173"/>
  <c r="Q8" i="173"/>
  <c r="R8" i="173"/>
  <c r="S8" i="173"/>
  <c r="T8" i="173"/>
  <c r="U8" i="173"/>
  <c r="V8" i="173"/>
  <c r="V37" i="173" s="1"/>
  <c r="W8" i="173"/>
  <c r="W37" i="173" s="1"/>
  <c r="X8" i="173"/>
  <c r="Y8" i="173"/>
  <c r="Z8" i="173"/>
  <c r="F8" i="173"/>
  <c r="G8" i="173"/>
  <c r="K37" i="173"/>
  <c r="AA7" i="173"/>
  <c r="H43" i="158"/>
  <c r="E43" i="158"/>
  <c r="G21" i="166"/>
  <c r="G43" i="171"/>
  <c r="H43" i="171"/>
  <c r="I43" i="171"/>
  <c r="J43" i="171"/>
  <c r="K43" i="171"/>
  <c r="L43" i="171"/>
  <c r="M43" i="171"/>
  <c r="N43" i="171"/>
  <c r="O43" i="171"/>
  <c r="P43" i="171"/>
  <c r="Q43" i="171"/>
  <c r="R43" i="171"/>
  <c r="S43" i="171"/>
  <c r="T43" i="171"/>
  <c r="U43" i="171"/>
  <c r="V43" i="171"/>
  <c r="W43" i="171"/>
  <c r="X43" i="171"/>
  <c r="Y43" i="171"/>
  <c r="Z43" i="171"/>
  <c r="G44" i="171"/>
  <c r="H44" i="171"/>
  <c r="I44" i="171"/>
  <c r="J44" i="171"/>
  <c r="K44" i="171"/>
  <c r="L44" i="171"/>
  <c r="M44" i="171"/>
  <c r="N44" i="171"/>
  <c r="O44" i="171"/>
  <c r="P44" i="171"/>
  <c r="Q44" i="171"/>
  <c r="R44" i="171"/>
  <c r="S44" i="171"/>
  <c r="T44" i="171"/>
  <c r="U44" i="171"/>
  <c r="V44" i="171"/>
  <c r="W44" i="171"/>
  <c r="X44" i="171"/>
  <c r="Y44" i="171"/>
  <c r="Z44" i="171"/>
  <c r="G45" i="171"/>
  <c r="H45" i="171"/>
  <c r="I45" i="171"/>
  <c r="J45" i="171"/>
  <c r="K45" i="171"/>
  <c r="L45" i="171"/>
  <c r="M45" i="171"/>
  <c r="N45" i="171"/>
  <c r="O45" i="171"/>
  <c r="P45" i="171"/>
  <c r="Q45" i="171"/>
  <c r="R45" i="171"/>
  <c r="S45" i="171"/>
  <c r="T45" i="171"/>
  <c r="U45" i="171"/>
  <c r="V45" i="171"/>
  <c r="W45" i="171"/>
  <c r="X45" i="171"/>
  <c r="Y45" i="171"/>
  <c r="Z45" i="171"/>
  <c r="G46" i="171"/>
  <c r="H46" i="171"/>
  <c r="I46" i="171"/>
  <c r="J46" i="171"/>
  <c r="K46" i="171"/>
  <c r="L46" i="171"/>
  <c r="M46" i="171"/>
  <c r="N46" i="171"/>
  <c r="O46" i="171"/>
  <c r="P46" i="171"/>
  <c r="Q46" i="171"/>
  <c r="R46" i="171"/>
  <c r="S46" i="171"/>
  <c r="T46" i="171"/>
  <c r="U46" i="171"/>
  <c r="V46" i="171"/>
  <c r="W46" i="171"/>
  <c r="X46" i="171"/>
  <c r="Y46" i="171"/>
  <c r="Z46" i="171"/>
  <c r="F44" i="171"/>
  <c r="F43" i="171"/>
  <c r="AA41" i="171"/>
  <c r="AA42" i="171"/>
  <c r="AI33" i="157"/>
  <c r="AI32" i="157"/>
  <c r="AH31" i="157"/>
  <c r="AG31" i="157"/>
  <c r="AF31" i="157"/>
  <c r="AE31" i="157"/>
  <c r="AD31" i="157"/>
  <c r="AC31" i="157"/>
  <c r="AB31" i="157"/>
  <c r="AA31" i="157"/>
  <c r="Z31" i="157"/>
  <c r="Y31" i="157"/>
  <c r="X31" i="157"/>
  <c r="W31" i="157"/>
  <c r="V31" i="157"/>
  <c r="U31" i="157"/>
  <c r="T31" i="157"/>
  <c r="S31" i="157"/>
  <c r="R31" i="157"/>
  <c r="Q31" i="157"/>
  <c r="P31" i="157"/>
  <c r="O31" i="157"/>
  <c r="N31" i="157"/>
  <c r="AI30" i="157"/>
  <c r="AI28" i="157"/>
  <c r="AH27" i="157"/>
  <c r="AG27" i="157"/>
  <c r="AF27" i="157"/>
  <c r="AE27" i="157"/>
  <c r="AD27" i="157"/>
  <c r="AD21" i="157" s="1"/>
  <c r="AC27" i="157"/>
  <c r="AB27" i="157"/>
  <c r="AA27" i="157"/>
  <c r="Z27" i="157"/>
  <c r="Y27" i="157"/>
  <c r="X27" i="157"/>
  <c r="W27" i="157"/>
  <c r="V27" i="157"/>
  <c r="V21" i="157" s="1"/>
  <c r="U27" i="157"/>
  <c r="T27" i="157"/>
  <c r="S27" i="157"/>
  <c r="R27" i="157"/>
  <c r="Q27" i="157"/>
  <c r="P27" i="157"/>
  <c r="O27" i="157"/>
  <c r="N27" i="157"/>
  <c r="N21" i="157" s="1"/>
  <c r="AI26" i="157"/>
  <c r="AI25" i="157"/>
  <c r="AI24" i="157"/>
  <c r="AI23" i="157"/>
  <c r="AH22" i="157"/>
  <c r="AH21" i="157" s="1"/>
  <c r="AG22" i="157"/>
  <c r="AG21" i="157" s="1"/>
  <c r="AF22" i="157"/>
  <c r="AE22" i="157"/>
  <c r="AE21" i="157" s="1"/>
  <c r="AD22" i="157"/>
  <c r="AC22" i="157"/>
  <c r="AC21" i="157" s="1"/>
  <c r="AB22" i="157"/>
  <c r="AB21" i="157" s="1"/>
  <c r="AA22" i="157"/>
  <c r="Z22" i="157"/>
  <c r="Z21" i="157" s="1"/>
  <c r="Y22" i="157"/>
  <c r="Y21" i="157" s="1"/>
  <c r="X22" i="157"/>
  <c r="W22" i="157"/>
  <c r="W21" i="157" s="1"/>
  <c r="V22" i="157"/>
  <c r="U22" i="157"/>
  <c r="U21" i="157" s="1"/>
  <c r="T22" i="157"/>
  <c r="T21" i="157" s="1"/>
  <c r="S22" i="157"/>
  <c r="R22" i="157"/>
  <c r="R21" i="157" s="1"/>
  <c r="Q22" i="157"/>
  <c r="Q21" i="157" s="1"/>
  <c r="P22" i="157"/>
  <c r="O22" i="157"/>
  <c r="N22" i="157"/>
  <c r="AA21" i="157"/>
  <c r="S21" i="157"/>
  <c r="O21" i="157"/>
  <c r="AI20" i="157"/>
  <c r="AI19" i="157"/>
  <c r="AI18" i="157"/>
  <c r="AI17" i="157"/>
  <c r="AI16" i="157"/>
  <c r="AH15" i="157"/>
  <c r="AG15" i="157"/>
  <c r="AF15" i="157"/>
  <c r="AE15" i="157"/>
  <c r="AD15" i="157"/>
  <c r="AC15" i="157"/>
  <c r="AB15" i="157"/>
  <c r="AA15" i="157"/>
  <c r="Z15" i="157"/>
  <c r="Y15" i="157"/>
  <c r="X15" i="157"/>
  <c r="W15" i="157"/>
  <c r="V15" i="157"/>
  <c r="U15" i="157"/>
  <c r="T15" i="157"/>
  <c r="S15" i="157"/>
  <c r="R15" i="157"/>
  <c r="Q15" i="157"/>
  <c r="P15" i="157"/>
  <c r="O15" i="157"/>
  <c r="N15" i="157"/>
  <c r="AI14" i="157"/>
  <c r="AI13" i="157"/>
  <c r="AI12" i="157"/>
  <c r="AI11" i="157"/>
  <c r="AI10" i="157"/>
  <c r="AI9" i="157"/>
  <c r="AH8" i="157"/>
  <c r="AH7" i="157" s="1"/>
  <c r="AG8" i="157"/>
  <c r="AF8" i="157"/>
  <c r="AF7" i="157" s="1"/>
  <c r="AE8" i="157"/>
  <c r="AE7" i="157" s="1"/>
  <c r="AD8" i="157"/>
  <c r="AC8" i="157"/>
  <c r="AB8" i="157"/>
  <c r="AB7" i="157" s="1"/>
  <c r="AA8" i="157"/>
  <c r="Z8" i="157"/>
  <c r="Z7" i="157" s="1"/>
  <c r="Y8" i="157"/>
  <c r="X8" i="157"/>
  <c r="W8" i="157"/>
  <c r="W7" i="157" s="1"/>
  <c r="V8" i="157"/>
  <c r="U8" i="157"/>
  <c r="T8" i="157"/>
  <c r="T7" i="157" s="1"/>
  <c r="S8" i="157"/>
  <c r="R8" i="157"/>
  <c r="R7" i="157" s="1"/>
  <c r="Q8" i="157"/>
  <c r="P8" i="157"/>
  <c r="O8" i="157"/>
  <c r="O7" i="157" s="1"/>
  <c r="N8" i="157"/>
  <c r="AC7" i="157"/>
  <c r="Y7" i="157"/>
  <c r="U7" i="157"/>
  <c r="Z78" i="173"/>
  <c r="W78" i="173"/>
  <c r="V78" i="173"/>
  <c r="U78" i="173"/>
  <c r="T78" i="173"/>
  <c r="R78" i="173"/>
  <c r="Q78" i="173"/>
  <c r="O78" i="173"/>
  <c r="N78" i="173"/>
  <c r="M78" i="173"/>
  <c r="L78" i="173"/>
  <c r="J78" i="173"/>
  <c r="G78" i="173"/>
  <c r="F78" i="173"/>
  <c r="I37" i="173"/>
  <c r="Q37" i="173"/>
  <c r="R37" i="173"/>
  <c r="S37" i="173"/>
  <c r="X37" i="173"/>
  <c r="Y37" i="173"/>
  <c r="Z37" i="173"/>
  <c r="AA8" i="173" l="1"/>
  <c r="M37" i="173"/>
  <c r="U37" i="173"/>
  <c r="P7" i="157"/>
  <c r="AI7" i="157" s="1"/>
  <c r="Q7" i="157"/>
  <c r="AG7" i="157"/>
  <c r="N7" i="157"/>
  <c r="V7" i="157"/>
  <c r="V6" i="157" s="1"/>
  <c r="AD7" i="157"/>
  <c r="X7" i="157"/>
  <c r="X5" i="157" s="1"/>
  <c r="P21" i="157"/>
  <c r="AI21" i="157" s="1"/>
  <c r="X21" i="157"/>
  <c r="AF21" i="157"/>
  <c r="AC5" i="157"/>
  <c r="AI15" i="157"/>
  <c r="AI22" i="157"/>
  <c r="AI8" i="157"/>
  <c r="S7" i="157"/>
  <c r="S6" i="157" s="1"/>
  <c r="AA7" i="157"/>
  <c r="AA6" i="157" s="1"/>
  <c r="AI31" i="157"/>
  <c r="U5" i="157"/>
  <c r="O5" i="157"/>
  <c r="O6" i="157"/>
  <c r="AF5" i="157"/>
  <c r="AF6" i="157"/>
  <c r="W5" i="157"/>
  <c r="W6" i="157"/>
  <c r="Q6" i="157"/>
  <c r="Q5" i="157"/>
  <c r="AH6" i="157"/>
  <c r="AH5" i="157"/>
  <c r="AA5" i="157"/>
  <c r="AG6" i="157"/>
  <c r="AG5" i="157"/>
  <c r="Y6" i="157"/>
  <c r="Y5" i="157"/>
  <c r="Z6" i="157"/>
  <c r="Z5" i="157"/>
  <c r="AD5" i="157"/>
  <c r="AB5" i="157"/>
  <c r="AB6" i="157"/>
  <c r="AE5" i="157"/>
  <c r="AE6" i="157"/>
  <c r="R6" i="157"/>
  <c r="R5" i="157"/>
  <c r="T6" i="157"/>
  <c r="T5" i="157"/>
  <c r="U6" i="157"/>
  <c r="AC6" i="157"/>
  <c r="AD6" i="157"/>
  <c r="N5" i="157"/>
  <c r="AI27" i="157"/>
  <c r="N6" i="157"/>
  <c r="P37" i="173"/>
  <c r="H37" i="173"/>
  <c r="F37" i="173"/>
  <c r="T37" i="173"/>
  <c r="L37" i="173"/>
  <c r="H78" i="173"/>
  <c r="P78" i="173"/>
  <c r="X78" i="173"/>
  <c r="Y78" i="173"/>
  <c r="I78" i="173"/>
  <c r="K78" i="173"/>
  <c r="S78" i="173"/>
  <c r="AA78" i="173"/>
  <c r="P5" i="157" l="1"/>
  <c r="AI5" i="157" s="1"/>
  <c r="X6" i="157"/>
  <c r="S5" i="157"/>
  <c r="P6" i="157"/>
  <c r="V5" i="157"/>
  <c r="AI6" i="157"/>
  <c r="Z7" i="174"/>
  <c r="Z8" i="174"/>
  <c r="Z9" i="174"/>
  <c r="Z10" i="174"/>
  <c r="Z11" i="174"/>
  <c r="E12" i="174"/>
  <c r="F12" i="174"/>
  <c r="G12" i="174"/>
  <c r="H12" i="174"/>
  <c r="I12" i="174"/>
  <c r="J12" i="174"/>
  <c r="K12" i="174"/>
  <c r="L12" i="174"/>
  <c r="M12" i="174"/>
  <c r="M28" i="174" s="1"/>
  <c r="N12" i="174"/>
  <c r="O12" i="174"/>
  <c r="P12" i="174"/>
  <c r="Q12" i="174"/>
  <c r="R12" i="174"/>
  <c r="S12" i="174"/>
  <c r="T12" i="174"/>
  <c r="U12" i="174"/>
  <c r="U28" i="174" s="1"/>
  <c r="V12" i="174"/>
  <c r="W12" i="174"/>
  <c r="X12" i="174"/>
  <c r="Y12" i="174"/>
  <c r="Z13" i="174"/>
  <c r="Z14" i="174"/>
  <c r="Z15" i="174"/>
  <c r="Z16" i="174"/>
  <c r="Z17" i="174"/>
  <c r="E18" i="174"/>
  <c r="F18" i="174"/>
  <c r="G18" i="174"/>
  <c r="H18" i="174"/>
  <c r="I18" i="174"/>
  <c r="J18" i="174"/>
  <c r="J28" i="174" s="1"/>
  <c r="K18" i="174"/>
  <c r="L18" i="174"/>
  <c r="M18" i="174"/>
  <c r="N18" i="174"/>
  <c r="O18" i="174"/>
  <c r="P18" i="174"/>
  <c r="Q18" i="174"/>
  <c r="R18" i="174"/>
  <c r="R28" i="174" s="1"/>
  <c r="S18" i="174"/>
  <c r="T18" i="174"/>
  <c r="U18" i="174"/>
  <c r="V18" i="174"/>
  <c r="W18" i="174"/>
  <c r="X18" i="174"/>
  <c r="Y18" i="174"/>
  <c r="Z19" i="174"/>
  <c r="Z20" i="174"/>
  <c r="Z21" i="174"/>
  <c r="Z22" i="174"/>
  <c r="Z23" i="174"/>
  <c r="E24" i="174"/>
  <c r="F24" i="174"/>
  <c r="G24" i="174"/>
  <c r="G28" i="174" s="1"/>
  <c r="H24" i="174"/>
  <c r="I24" i="174"/>
  <c r="J24" i="174"/>
  <c r="K24" i="174"/>
  <c r="L24" i="174"/>
  <c r="M24" i="174"/>
  <c r="N24" i="174"/>
  <c r="O24" i="174"/>
  <c r="O28" i="174" s="1"/>
  <c r="P24" i="174"/>
  <c r="Q24" i="174"/>
  <c r="R24" i="174"/>
  <c r="S24" i="174"/>
  <c r="T24" i="174"/>
  <c r="U24" i="174"/>
  <c r="V24" i="174"/>
  <c r="W24" i="174"/>
  <c r="X24" i="174"/>
  <c r="Y24" i="174"/>
  <c r="Z25" i="174"/>
  <c r="Z26" i="174"/>
  <c r="E27" i="174"/>
  <c r="F27" i="174"/>
  <c r="G27" i="174"/>
  <c r="H27" i="174"/>
  <c r="I27" i="174"/>
  <c r="J27" i="174"/>
  <c r="K27" i="174"/>
  <c r="L27" i="174"/>
  <c r="M27" i="174"/>
  <c r="N27" i="174"/>
  <c r="O27" i="174"/>
  <c r="P27" i="174"/>
  <c r="Q27" i="174"/>
  <c r="R27" i="174"/>
  <c r="S27" i="174"/>
  <c r="T27" i="174"/>
  <c r="U27" i="174"/>
  <c r="V27" i="174"/>
  <c r="W27" i="174"/>
  <c r="X27" i="174"/>
  <c r="Y27" i="174"/>
  <c r="E28" i="174"/>
  <c r="W28" i="174"/>
  <c r="Z38" i="174"/>
  <c r="Z39" i="174"/>
  <c r="Z40" i="174"/>
  <c r="Z41" i="174"/>
  <c r="Z42" i="174"/>
  <c r="E43" i="174"/>
  <c r="F43" i="174"/>
  <c r="G43" i="174"/>
  <c r="H43" i="174"/>
  <c r="H59" i="174" s="1"/>
  <c r="I43" i="174"/>
  <c r="J43" i="174"/>
  <c r="K43" i="174"/>
  <c r="L43" i="174"/>
  <c r="M43" i="174"/>
  <c r="N43" i="174"/>
  <c r="N59" i="174" s="1"/>
  <c r="O43" i="174"/>
  <c r="O59" i="174" s="1"/>
  <c r="P43" i="174"/>
  <c r="P59" i="174" s="1"/>
  <c r="Q43" i="174"/>
  <c r="R43" i="174"/>
  <c r="S43" i="174"/>
  <c r="T43" i="174"/>
  <c r="U43" i="174"/>
  <c r="V43" i="174"/>
  <c r="W43" i="174"/>
  <c r="W59" i="174" s="1"/>
  <c r="X43" i="174"/>
  <c r="X59" i="174" s="1"/>
  <c r="Y43" i="174"/>
  <c r="Z44" i="174"/>
  <c r="Z45" i="174"/>
  <c r="Z46" i="174"/>
  <c r="Z47" i="174"/>
  <c r="Z48" i="174"/>
  <c r="E49" i="174"/>
  <c r="E59" i="174" s="1"/>
  <c r="F49" i="174"/>
  <c r="F59" i="174" s="1"/>
  <c r="G49" i="174"/>
  <c r="H49" i="174"/>
  <c r="I49" i="174"/>
  <c r="J49" i="174"/>
  <c r="K49" i="174"/>
  <c r="L49" i="174"/>
  <c r="M49" i="174"/>
  <c r="M59" i="174" s="1"/>
  <c r="N49" i="174"/>
  <c r="O49" i="174"/>
  <c r="P49" i="174"/>
  <c r="Q49" i="174"/>
  <c r="R49" i="174"/>
  <c r="S49" i="174"/>
  <c r="T49" i="174"/>
  <c r="U49" i="174"/>
  <c r="U59" i="174" s="1"/>
  <c r="V49" i="174"/>
  <c r="V59" i="174" s="1"/>
  <c r="W49" i="174"/>
  <c r="X49" i="174"/>
  <c r="Y49" i="174"/>
  <c r="Z50" i="174"/>
  <c r="Z51" i="174"/>
  <c r="Z52" i="174"/>
  <c r="Z53" i="174"/>
  <c r="Z54" i="174"/>
  <c r="E55" i="174"/>
  <c r="F55" i="174"/>
  <c r="G55" i="174"/>
  <c r="H55" i="174"/>
  <c r="I55" i="174"/>
  <c r="J55" i="174"/>
  <c r="K55" i="174"/>
  <c r="L55" i="174"/>
  <c r="M55" i="174"/>
  <c r="N55" i="174"/>
  <c r="O55" i="174"/>
  <c r="P55" i="174"/>
  <c r="Q55" i="174"/>
  <c r="R55" i="174"/>
  <c r="S55" i="174"/>
  <c r="S59" i="174" s="1"/>
  <c r="T55" i="174"/>
  <c r="U55" i="174"/>
  <c r="V55" i="174"/>
  <c r="W55" i="174"/>
  <c r="X55" i="174"/>
  <c r="Y55" i="174"/>
  <c r="Z56" i="174"/>
  <c r="Z57" i="174"/>
  <c r="E58" i="174"/>
  <c r="F58" i="174"/>
  <c r="G58" i="174"/>
  <c r="H58" i="174"/>
  <c r="I58" i="174"/>
  <c r="J58" i="174"/>
  <c r="K58" i="174"/>
  <c r="L58" i="174"/>
  <c r="M58" i="174"/>
  <c r="N58" i="174"/>
  <c r="O58" i="174"/>
  <c r="P58" i="174"/>
  <c r="Q58" i="174"/>
  <c r="R58" i="174"/>
  <c r="S58" i="174"/>
  <c r="T58" i="174"/>
  <c r="U58" i="174"/>
  <c r="V58" i="174"/>
  <c r="W58" i="174"/>
  <c r="X58" i="174"/>
  <c r="Y58" i="174"/>
  <c r="K59" i="174"/>
  <c r="K28" i="174" l="1"/>
  <c r="S28" i="174"/>
  <c r="X28" i="174"/>
  <c r="P28" i="174"/>
  <c r="H28" i="174"/>
  <c r="T59" i="174"/>
  <c r="L59" i="174"/>
  <c r="Z24" i="174"/>
  <c r="Y28" i="174"/>
  <c r="Q28" i="174"/>
  <c r="I28" i="174"/>
  <c r="Z43" i="174"/>
  <c r="Y59" i="174"/>
  <c r="Q59" i="174"/>
  <c r="I59" i="174"/>
  <c r="Z27" i="174"/>
  <c r="Z18" i="174"/>
  <c r="R59" i="174"/>
  <c r="J59" i="174"/>
  <c r="T28" i="174"/>
  <c r="L28" i="174"/>
  <c r="Z58" i="174"/>
  <c r="Z55" i="174"/>
  <c r="Z49" i="174"/>
  <c r="V28" i="174"/>
  <c r="N28" i="174"/>
  <c r="Z12" i="174"/>
  <c r="G59" i="174"/>
  <c r="F28" i="174"/>
  <c r="Z28" i="174" s="1"/>
  <c r="G37" i="173"/>
  <c r="Z59" i="174" l="1"/>
  <c r="AA37" i="173" l="1"/>
  <c r="Z81" i="171"/>
  <c r="Y81" i="171"/>
  <c r="X81" i="171"/>
  <c r="W81" i="171"/>
  <c r="V81" i="171"/>
  <c r="U81" i="171"/>
  <c r="T81" i="171"/>
  <c r="S81" i="171"/>
  <c r="R81" i="171"/>
  <c r="Q81" i="171"/>
  <c r="P81" i="171"/>
  <c r="O81" i="171"/>
  <c r="N81" i="171"/>
  <c r="M81" i="171"/>
  <c r="L81" i="171"/>
  <c r="K81" i="171"/>
  <c r="J81" i="171"/>
  <c r="I81" i="171"/>
  <c r="H81" i="171"/>
  <c r="G81" i="171"/>
  <c r="F81" i="171"/>
  <c r="Z80" i="171"/>
  <c r="Y80" i="171"/>
  <c r="X80" i="171"/>
  <c r="W80" i="171"/>
  <c r="V80" i="171"/>
  <c r="U80" i="171"/>
  <c r="T80" i="171"/>
  <c r="S80" i="171"/>
  <c r="R80" i="171"/>
  <c r="Q80" i="171"/>
  <c r="P80" i="171"/>
  <c r="O80" i="171"/>
  <c r="N80" i="171"/>
  <c r="M80" i="171"/>
  <c r="L80" i="171"/>
  <c r="K80" i="171"/>
  <c r="J80" i="171"/>
  <c r="I80" i="171"/>
  <c r="H80" i="171"/>
  <c r="G80" i="171"/>
  <c r="F80" i="171"/>
  <c r="AA79" i="171"/>
  <c r="AA78" i="171"/>
  <c r="AA77" i="171"/>
  <c r="AA76" i="171"/>
  <c r="AA75" i="171"/>
  <c r="AA74" i="171"/>
  <c r="AA73" i="171"/>
  <c r="AA72" i="171"/>
  <c r="AA71" i="171"/>
  <c r="AA70" i="171"/>
  <c r="AA69" i="171"/>
  <c r="AA68" i="171"/>
  <c r="AA67" i="171"/>
  <c r="AA66" i="171"/>
  <c r="AA65" i="171"/>
  <c r="AA64" i="171"/>
  <c r="AA63" i="171"/>
  <c r="AA62" i="171"/>
  <c r="AA61" i="171"/>
  <c r="AA60" i="171"/>
  <c r="AA59" i="171"/>
  <c r="AA58" i="171"/>
  <c r="AA39" i="171"/>
  <c r="AA37" i="171"/>
  <c r="AA36" i="171"/>
  <c r="AA35" i="171"/>
  <c r="AA34" i="171"/>
  <c r="AA33" i="171"/>
  <c r="Z32" i="171"/>
  <c r="Y32" i="171"/>
  <c r="X32" i="171"/>
  <c r="W32" i="171"/>
  <c r="V32" i="171"/>
  <c r="U32" i="171"/>
  <c r="T32" i="171"/>
  <c r="S32" i="171"/>
  <c r="R32" i="171"/>
  <c r="Q32" i="171"/>
  <c r="P32" i="171"/>
  <c r="O32" i="171"/>
  <c r="N32" i="171"/>
  <c r="M32" i="171"/>
  <c r="L32" i="171"/>
  <c r="K32" i="171"/>
  <c r="J32" i="171"/>
  <c r="I32" i="171"/>
  <c r="H32" i="171"/>
  <c r="G32" i="171"/>
  <c r="F32" i="171"/>
  <c r="F46" i="171" s="1"/>
  <c r="Z31" i="171"/>
  <c r="Y31" i="171"/>
  <c r="X31" i="171"/>
  <c r="W31" i="171"/>
  <c r="V31" i="171"/>
  <c r="U31" i="171"/>
  <c r="T31" i="171"/>
  <c r="S31" i="171"/>
  <c r="R31" i="171"/>
  <c r="Q31" i="171"/>
  <c r="P31" i="171"/>
  <c r="O31" i="171"/>
  <c r="N31" i="171"/>
  <c r="M31" i="171"/>
  <c r="L31" i="171"/>
  <c r="K31" i="171"/>
  <c r="J31" i="171"/>
  <c r="I31" i="171"/>
  <c r="H31" i="171"/>
  <c r="G31" i="171"/>
  <c r="F31" i="171"/>
  <c r="F45" i="171" s="1"/>
  <c r="AA30" i="171"/>
  <c r="AA29" i="171"/>
  <c r="AA28" i="171"/>
  <c r="AA27" i="171"/>
  <c r="AA26" i="171"/>
  <c r="AA25" i="171"/>
  <c r="AA24" i="171"/>
  <c r="AA23" i="171"/>
  <c r="AA22" i="171"/>
  <c r="AA21" i="171"/>
  <c r="AA20" i="171"/>
  <c r="AA19" i="171"/>
  <c r="AA18" i="171"/>
  <c r="AA17" i="171"/>
  <c r="AA16" i="171"/>
  <c r="AA15" i="171"/>
  <c r="AA14" i="171"/>
  <c r="AA13" i="171"/>
  <c r="AA12" i="171"/>
  <c r="AA11" i="171"/>
  <c r="AA10" i="171"/>
  <c r="AA9" i="171"/>
  <c r="AA8" i="171"/>
  <c r="AA7" i="171"/>
  <c r="AA43" i="171" l="1"/>
  <c r="AA80" i="171"/>
  <c r="AA81" i="171"/>
  <c r="AA40" i="171"/>
  <c r="AA31" i="171"/>
  <c r="AA38" i="171"/>
  <c r="AA32" i="171"/>
  <c r="AA45" i="171" l="1"/>
  <c r="AA44" i="171"/>
  <c r="AA46" i="171" l="1"/>
  <c r="AI49" i="152" l="1"/>
  <c r="AI47" i="152"/>
  <c r="AI45" i="152"/>
  <c r="AI44" i="152"/>
  <c r="AI43" i="152"/>
  <c r="AI42" i="152"/>
  <c r="N17" i="152"/>
  <c r="AI18" i="152"/>
  <c r="AH50" i="152"/>
  <c r="AH46" i="152"/>
  <c r="AH40" i="152" s="1"/>
  <c r="AH41" i="152"/>
  <c r="AI52" i="152"/>
  <c r="AI51" i="152"/>
  <c r="AG50" i="152"/>
  <c r="AF50" i="152"/>
  <c r="AE50" i="152"/>
  <c r="AD50" i="152"/>
  <c r="AC50" i="152"/>
  <c r="AB50" i="152"/>
  <c r="AA50" i="152"/>
  <c r="Z50" i="152"/>
  <c r="Y50" i="152"/>
  <c r="X50" i="152"/>
  <c r="W50" i="152"/>
  <c r="V50" i="152"/>
  <c r="U50" i="152"/>
  <c r="T50" i="152"/>
  <c r="S50" i="152"/>
  <c r="R50" i="152"/>
  <c r="Q50" i="152"/>
  <c r="P50" i="152"/>
  <c r="O50" i="152"/>
  <c r="AI50" i="152" l="1"/>
  <c r="Z19" i="170"/>
  <c r="Z18" i="170"/>
  <c r="Z17" i="170"/>
  <c r="Y11" i="170"/>
  <c r="Z10" i="170"/>
  <c r="Z9" i="170"/>
  <c r="Z7" i="170"/>
  <c r="Z6" i="170"/>
  <c r="E11" i="170"/>
  <c r="Q11" i="170"/>
  <c r="R11" i="170"/>
  <c r="S11" i="170"/>
  <c r="T11" i="170"/>
  <c r="U11" i="170"/>
  <c r="V11" i="170"/>
  <c r="W11" i="170"/>
  <c r="X11" i="170"/>
  <c r="Q8" i="170"/>
  <c r="R8" i="170"/>
  <c r="S8" i="170"/>
  <c r="T8" i="170"/>
  <c r="U8" i="170"/>
  <c r="V8" i="170"/>
  <c r="W8" i="170"/>
  <c r="X8" i="170"/>
  <c r="Y8" i="170"/>
  <c r="E8" i="170"/>
  <c r="F8" i="170"/>
  <c r="G8" i="170"/>
  <c r="H8" i="170"/>
  <c r="I8" i="170"/>
  <c r="J8" i="170"/>
  <c r="K8" i="170"/>
  <c r="L8" i="170"/>
  <c r="M8" i="170"/>
  <c r="N8" i="170"/>
  <c r="O8" i="170"/>
  <c r="P8" i="170"/>
  <c r="F11" i="170"/>
  <c r="G11" i="170"/>
  <c r="H11" i="170"/>
  <c r="I11" i="170"/>
  <c r="J11" i="170"/>
  <c r="K11" i="170"/>
  <c r="L11" i="170"/>
  <c r="M11" i="170"/>
  <c r="N11" i="170"/>
  <c r="O11" i="170"/>
  <c r="P11" i="170"/>
  <c r="Z11" i="170" l="1"/>
  <c r="Z8" i="170"/>
  <c r="T44" i="153" l="1"/>
  <c r="U44" i="153"/>
  <c r="V44" i="153"/>
  <c r="T45" i="153"/>
  <c r="U45" i="153"/>
  <c r="V45" i="153"/>
  <c r="T47" i="153"/>
  <c r="U47" i="153"/>
  <c r="V47" i="153"/>
  <c r="T48" i="153"/>
  <c r="U48" i="153"/>
  <c r="V48" i="153"/>
  <c r="T49" i="153"/>
  <c r="U49" i="153"/>
  <c r="V49" i="153"/>
  <c r="T50" i="153"/>
  <c r="U50" i="153"/>
  <c r="V50" i="153"/>
  <c r="T51" i="153"/>
  <c r="U51" i="153"/>
  <c r="V51" i="153"/>
  <c r="U43" i="153"/>
  <c r="V43" i="153"/>
  <c r="T43" i="153"/>
  <c r="T36" i="153"/>
  <c r="U36" i="153"/>
  <c r="V36" i="153"/>
  <c r="T37" i="153"/>
  <c r="U37" i="153"/>
  <c r="V37" i="153"/>
  <c r="T38" i="153"/>
  <c r="U38" i="153"/>
  <c r="V38" i="153"/>
  <c r="T39" i="153"/>
  <c r="U39" i="153"/>
  <c r="V39" i="153"/>
  <c r="T40" i="153"/>
  <c r="U40" i="153"/>
  <c r="V40" i="153"/>
  <c r="T41" i="153"/>
  <c r="U41" i="153"/>
  <c r="V41" i="153"/>
  <c r="U35" i="153"/>
  <c r="V35" i="153"/>
  <c r="T35" i="153"/>
  <c r="T25" i="153"/>
  <c r="U25" i="153"/>
  <c r="V25" i="153"/>
  <c r="T26" i="153"/>
  <c r="U26" i="153"/>
  <c r="V26" i="153"/>
  <c r="T27" i="153"/>
  <c r="U27" i="153"/>
  <c r="V27" i="153"/>
  <c r="T28" i="153"/>
  <c r="U28" i="153"/>
  <c r="V28" i="153"/>
  <c r="T29" i="153"/>
  <c r="U29" i="153"/>
  <c r="V29" i="153"/>
  <c r="T30" i="153"/>
  <c r="U30" i="153"/>
  <c r="V30" i="153"/>
  <c r="T31" i="153"/>
  <c r="U31" i="153"/>
  <c r="V31" i="153"/>
  <c r="U24" i="153"/>
  <c r="V24" i="153"/>
  <c r="T24" i="153"/>
  <c r="T12" i="153"/>
  <c r="U12" i="153"/>
  <c r="V12" i="153"/>
  <c r="T13" i="153"/>
  <c r="U13" i="153"/>
  <c r="V13" i="153"/>
  <c r="T14" i="153"/>
  <c r="U14" i="153"/>
  <c r="V14" i="153"/>
  <c r="T15" i="153"/>
  <c r="U15" i="153"/>
  <c r="V15" i="153"/>
  <c r="T16" i="153"/>
  <c r="U16" i="153"/>
  <c r="V16" i="153"/>
  <c r="T17" i="153"/>
  <c r="U17" i="153"/>
  <c r="V17" i="153"/>
  <c r="T18" i="153"/>
  <c r="U18" i="153"/>
  <c r="V18" i="153"/>
  <c r="T19" i="153"/>
  <c r="U19" i="153"/>
  <c r="V19" i="153"/>
  <c r="T20" i="153"/>
  <c r="U20" i="153"/>
  <c r="V20" i="153"/>
  <c r="T21" i="153"/>
  <c r="U21" i="153"/>
  <c r="V21" i="153"/>
  <c r="T22" i="153"/>
  <c r="U22" i="153"/>
  <c r="V22" i="153"/>
  <c r="U11" i="153"/>
  <c r="V11" i="153"/>
  <c r="T11" i="153"/>
  <c r="F10" i="153"/>
  <c r="T42" i="153" l="1"/>
  <c r="U42" i="153"/>
  <c r="T10" i="153"/>
  <c r="U34" i="153"/>
  <c r="U33" i="153" s="1"/>
  <c r="U32" i="153" s="1"/>
  <c r="V42" i="153"/>
  <c r="T34" i="153"/>
  <c r="T33" i="153" s="1"/>
  <c r="T32" i="153" s="1"/>
  <c r="V34" i="153"/>
  <c r="T23" i="153"/>
  <c r="U23" i="153"/>
  <c r="V23" i="153"/>
  <c r="U10" i="153"/>
  <c r="T9" i="153" l="1"/>
  <c r="T8" i="153" s="1"/>
  <c r="U9" i="153"/>
  <c r="U8" i="153" s="1"/>
  <c r="U7" i="153" s="1"/>
  <c r="V33" i="153"/>
  <c r="V32" i="153" s="1"/>
  <c r="T7" i="153"/>
  <c r="V9" i="153"/>
  <c r="V8" i="153" s="1"/>
  <c r="V10" i="153"/>
  <c r="V7" i="153" l="1"/>
  <c r="G19" i="166"/>
  <c r="G22" i="166" s="1"/>
  <c r="AC35" i="163"/>
  <c r="AC34" i="163"/>
  <c r="AC33" i="163"/>
  <c r="AC31" i="163"/>
  <c r="AC30" i="163" s="1"/>
  <c r="AC28" i="163"/>
  <c r="AC24" i="163"/>
  <c r="AC16" i="163" s="1"/>
  <c r="AC15" i="163" l="1"/>
  <c r="AC37" i="163" l="1"/>
  <c r="AC36" i="163"/>
  <c r="H22" i="158" l="1"/>
  <c r="H21" i="158"/>
  <c r="D23" i="158"/>
  <c r="E23" i="158"/>
  <c r="F23" i="158"/>
  <c r="G23" i="158"/>
  <c r="C23" i="158"/>
  <c r="H20" i="158"/>
  <c r="H19" i="158"/>
  <c r="H18" i="158"/>
  <c r="H17" i="158"/>
  <c r="H16" i="158"/>
  <c r="H15" i="158"/>
  <c r="H14" i="158"/>
  <c r="H13" i="158"/>
  <c r="H12" i="158"/>
  <c r="H11" i="158"/>
  <c r="H10" i="158"/>
  <c r="H9" i="158"/>
  <c r="H23" i="158" l="1"/>
  <c r="AI28" i="152"/>
  <c r="AH12" i="152" l="1"/>
  <c r="AH11" i="152"/>
  <c r="AH10" i="152"/>
  <c r="AH9" i="152"/>
  <c r="AH7" i="152"/>
  <c r="N7" i="152"/>
  <c r="N12" i="152"/>
  <c r="N11" i="152"/>
  <c r="N10" i="152"/>
  <c r="N9" i="152"/>
  <c r="AG11" i="152"/>
  <c r="AF11" i="152"/>
  <c r="AE11" i="152"/>
  <c r="AD11" i="152"/>
  <c r="AC11" i="152"/>
  <c r="AB11" i="152"/>
  <c r="AA11" i="152"/>
  <c r="Z11" i="152"/>
  <c r="Y11" i="152"/>
  <c r="X11" i="152"/>
  <c r="W11" i="152"/>
  <c r="V11" i="152"/>
  <c r="U11" i="152"/>
  <c r="T11" i="152"/>
  <c r="S11" i="152"/>
  <c r="R11" i="152"/>
  <c r="Q11" i="152"/>
  <c r="P11" i="152"/>
  <c r="O11" i="152"/>
  <c r="AG10" i="152"/>
  <c r="AF10" i="152"/>
  <c r="AF8" i="152" s="1"/>
  <c r="AE10" i="152"/>
  <c r="AD10" i="152"/>
  <c r="AC10" i="152"/>
  <c r="AB10" i="152"/>
  <c r="AA10" i="152"/>
  <c r="Z10" i="152"/>
  <c r="Y10" i="152"/>
  <c r="X10" i="152"/>
  <c r="W10" i="152"/>
  <c r="V10" i="152"/>
  <c r="U10" i="152"/>
  <c r="T10" i="152"/>
  <c r="S10" i="152"/>
  <c r="R10" i="152"/>
  <c r="Q10" i="152"/>
  <c r="P10" i="152"/>
  <c r="O10" i="152"/>
  <c r="R8" i="152" l="1"/>
  <c r="S8" i="152"/>
  <c r="Z8" i="152"/>
  <c r="U8" i="152"/>
  <c r="AC8" i="152"/>
  <c r="P8" i="152"/>
  <c r="Q8" i="152"/>
  <c r="Y8" i="152"/>
  <c r="AD8" i="152"/>
  <c r="V8" i="152"/>
  <c r="O8" i="152"/>
  <c r="AB8" i="152"/>
  <c r="X8" i="152"/>
  <c r="AG8" i="152"/>
  <c r="T8" i="152"/>
  <c r="AA8" i="152"/>
  <c r="W8" i="152"/>
  <c r="AE8" i="152"/>
  <c r="AH8" i="152"/>
  <c r="N8" i="152"/>
  <c r="AG27" i="152" l="1"/>
  <c r="AI19" i="152"/>
  <c r="E42" i="153"/>
  <c r="E34" i="153"/>
  <c r="E33" i="153" s="1"/>
  <c r="E32" i="153" s="1"/>
  <c r="F42" i="153"/>
  <c r="G42" i="153"/>
  <c r="H42" i="153"/>
  <c r="I42" i="153"/>
  <c r="J42" i="153"/>
  <c r="K42" i="153"/>
  <c r="L42" i="153"/>
  <c r="M42" i="153"/>
  <c r="N42" i="153"/>
  <c r="O42" i="153"/>
  <c r="P42" i="153"/>
  <c r="Q42" i="153"/>
  <c r="R42" i="153"/>
  <c r="S42" i="153"/>
  <c r="F34" i="153"/>
  <c r="G34" i="153"/>
  <c r="H34" i="153"/>
  <c r="I34" i="153"/>
  <c r="J34" i="153"/>
  <c r="K34" i="153"/>
  <c r="L34" i="153"/>
  <c r="M34" i="153"/>
  <c r="N34" i="153"/>
  <c r="O34" i="153"/>
  <c r="P34" i="153"/>
  <c r="Q34" i="153"/>
  <c r="R34" i="153"/>
  <c r="S34" i="153"/>
  <c r="E10" i="153"/>
  <c r="Q23" i="153"/>
  <c r="R23" i="153"/>
  <c r="S23" i="153"/>
  <c r="R33" i="153" l="1"/>
  <c r="R32" i="153" s="1"/>
  <c r="Q33" i="153"/>
  <c r="Q32" i="153" s="1"/>
  <c r="Q10" i="153"/>
  <c r="R10" i="153"/>
  <c r="R9" i="153" s="1"/>
  <c r="R8" i="153" s="1"/>
  <c r="S33" i="153" l="1"/>
  <c r="S32" i="153" s="1"/>
  <c r="S10" i="153"/>
  <c r="Q9" i="153"/>
  <c r="Q8" i="153" s="1"/>
  <c r="R7" i="153"/>
  <c r="P23" i="153" l="1"/>
  <c r="S9" i="153"/>
  <c r="S8" i="153" s="1"/>
  <c r="S7" i="153" s="1"/>
  <c r="Q7" i="153"/>
  <c r="N33" i="153"/>
  <c r="N32" i="153" s="1"/>
  <c r="O33" i="153"/>
  <c r="O32" i="153" s="1"/>
  <c r="P33" i="153" l="1"/>
  <c r="P32" i="153" s="1"/>
  <c r="N10" i="153"/>
  <c r="O23" i="153" l="1"/>
  <c r="N23" i="153"/>
  <c r="N9" i="153" s="1"/>
  <c r="N8" i="153" s="1"/>
  <c r="O10" i="153"/>
  <c r="O9" i="153" s="1"/>
  <c r="O8" i="153" l="1"/>
  <c r="O7" i="153" s="1"/>
  <c r="P10" i="153"/>
  <c r="M23" i="153"/>
  <c r="P9" i="153"/>
  <c r="P8" i="153" s="1"/>
  <c r="P7" i="153" s="1"/>
  <c r="N7" i="153"/>
  <c r="K33" i="153"/>
  <c r="K32" i="153" s="1"/>
  <c r="L33" i="153"/>
  <c r="L32" i="153" s="1"/>
  <c r="M33" i="153" l="1"/>
  <c r="M32" i="153" s="1"/>
  <c r="L10" i="153"/>
  <c r="K10" i="153"/>
  <c r="L23" i="153" l="1"/>
  <c r="L9" i="153" s="1"/>
  <c r="L8" i="153" s="1"/>
  <c r="L7" i="153" s="1"/>
  <c r="K23" i="153"/>
  <c r="M10" i="153"/>
  <c r="K9" i="153"/>
  <c r="K8" i="153" s="1"/>
  <c r="I33" i="153" l="1"/>
  <c r="I32" i="153" s="1"/>
  <c r="M9" i="153"/>
  <c r="M8" i="153" s="1"/>
  <c r="M7" i="153" s="1"/>
  <c r="K7" i="153"/>
  <c r="J23" i="153"/>
  <c r="H33" i="153"/>
  <c r="H32" i="153" s="1"/>
  <c r="H10" i="153" l="1"/>
  <c r="J33" i="153"/>
  <c r="J32" i="153" s="1"/>
  <c r="I23" i="153" l="1"/>
  <c r="H23" i="153"/>
  <c r="H9" i="153" s="1"/>
  <c r="H8" i="153" s="1"/>
  <c r="I10" i="153"/>
  <c r="I9" i="153" l="1"/>
  <c r="J10" i="153"/>
  <c r="F33" i="153"/>
  <c r="F32" i="153" s="1"/>
  <c r="G23" i="153"/>
  <c r="H7" i="153"/>
  <c r="I8" i="153" l="1"/>
  <c r="I7" i="153" s="1"/>
  <c r="J9" i="153"/>
  <c r="J8" i="153" s="1"/>
  <c r="J7" i="153" s="1"/>
  <c r="F23" i="153"/>
  <c r="E23" i="153"/>
  <c r="E9" i="153" s="1"/>
  <c r="E8" i="153" s="1"/>
  <c r="E7" i="153" s="1"/>
  <c r="G33" i="153"/>
  <c r="G32" i="153" s="1"/>
  <c r="F9" i="153" l="1"/>
  <c r="G10" i="153"/>
  <c r="F8" i="153" l="1"/>
  <c r="F7" i="153" s="1"/>
  <c r="G9" i="153"/>
  <c r="G8" i="153" s="1"/>
  <c r="G7" i="153" s="1"/>
  <c r="N26" i="152" l="1"/>
  <c r="AI39" i="152"/>
  <c r="AI38" i="152"/>
  <c r="AI37" i="152"/>
  <c r="AI36" i="152"/>
  <c r="AI35" i="152"/>
  <c r="AI33" i="152"/>
  <c r="AI32" i="152"/>
  <c r="AI31" i="152"/>
  <c r="AI30" i="152"/>
  <c r="AI29" i="152"/>
  <c r="AF46" i="152"/>
  <c r="O41" i="152"/>
  <c r="P41" i="152"/>
  <c r="Q41" i="152"/>
  <c r="R41" i="152"/>
  <c r="S41" i="152"/>
  <c r="T41" i="152"/>
  <c r="U41" i="152"/>
  <c r="V41" i="152"/>
  <c r="W41" i="152"/>
  <c r="X41" i="152"/>
  <c r="Y41" i="152"/>
  <c r="Z41" i="152"/>
  <c r="AA41" i="152"/>
  <c r="AB41" i="152"/>
  <c r="AC41" i="152"/>
  <c r="AD41" i="152"/>
  <c r="AE41" i="152"/>
  <c r="AF41" i="152"/>
  <c r="AG41" i="152"/>
  <c r="J17" i="152"/>
  <c r="AH27" i="152"/>
  <c r="AF27" i="152"/>
  <c r="O34" i="152"/>
  <c r="AH34" i="152"/>
  <c r="AE27" i="152"/>
  <c r="O27" i="152"/>
  <c r="P27" i="152"/>
  <c r="Q27" i="152"/>
  <c r="R27" i="152"/>
  <c r="S27" i="152"/>
  <c r="T27" i="152"/>
  <c r="U27" i="152"/>
  <c r="V27" i="152"/>
  <c r="W27" i="152"/>
  <c r="X27" i="152"/>
  <c r="Y27" i="152"/>
  <c r="Z27" i="152"/>
  <c r="AA27" i="152"/>
  <c r="AB27" i="152"/>
  <c r="AC27" i="152"/>
  <c r="AD27" i="152"/>
  <c r="AG34" i="152"/>
  <c r="AG46" i="152"/>
  <c r="N24" i="152" l="1"/>
  <c r="N25" i="152"/>
  <c r="AI27" i="152"/>
  <c r="AI41" i="152"/>
  <c r="O26" i="152"/>
  <c r="AG26" i="152"/>
  <c r="AG40" i="152"/>
  <c r="AH26" i="152"/>
  <c r="AF40" i="152"/>
  <c r="AH24" i="152" l="1"/>
  <c r="AH25" i="152"/>
  <c r="AG25" i="152"/>
  <c r="AG24" i="152"/>
  <c r="M17" i="152"/>
  <c r="K17" i="152" l="1"/>
  <c r="AE46" i="152"/>
  <c r="AE40" i="152" s="1"/>
  <c r="AD46" i="152"/>
  <c r="AD40" i="152" s="1"/>
  <c r="AC46" i="152"/>
  <c r="AC40" i="152" s="1"/>
  <c r="AB46" i="152"/>
  <c r="AB40" i="152" s="1"/>
  <c r="AA46" i="152"/>
  <c r="AA40" i="152" s="1"/>
  <c r="Z46" i="152"/>
  <c r="Z40" i="152" s="1"/>
  <c r="Y46" i="152"/>
  <c r="Y40" i="152" s="1"/>
  <c r="X46" i="152"/>
  <c r="X40" i="152" s="1"/>
  <c r="W46" i="152"/>
  <c r="W40" i="152" s="1"/>
  <c r="V46" i="152"/>
  <c r="V40" i="152" s="1"/>
  <c r="U46" i="152"/>
  <c r="U40" i="152" s="1"/>
  <c r="T46" i="152"/>
  <c r="T40" i="152" s="1"/>
  <c r="S46" i="152"/>
  <c r="S40" i="152" s="1"/>
  <c r="R46" i="152"/>
  <c r="R40" i="152" s="1"/>
  <c r="Q46" i="152"/>
  <c r="Q40" i="152" s="1"/>
  <c r="P46" i="152"/>
  <c r="P40" i="152" s="1"/>
  <c r="O46" i="152"/>
  <c r="O40" i="152" l="1"/>
  <c r="AI46" i="152"/>
  <c r="L17" i="152"/>
  <c r="AI17" i="152" s="1"/>
  <c r="P34" i="152"/>
  <c r="Q34" i="152"/>
  <c r="Q26" i="152" s="1"/>
  <c r="R34" i="152"/>
  <c r="R26" i="152" s="1"/>
  <c r="S34" i="152"/>
  <c r="S26" i="152" s="1"/>
  <c r="T34" i="152"/>
  <c r="T26" i="152" s="1"/>
  <c r="U34" i="152"/>
  <c r="U26" i="152" s="1"/>
  <c r="V34" i="152"/>
  <c r="V26" i="152" s="1"/>
  <c r="W34" i="152"/>
  <c r="W26" i="152" s="1"/>
  <c r="X34" i="152"/>
  <c r="X26" i="152" s="1"/>
  <c r="Y34" i="152"/>
  <c r="Y26" i="152" s="1"/>
  <c r="Z34" i="152"/>
  <c r="Z26" i="152" s="1"/>
  <c r="AA34" i="152"/>
  <c r="AA26" i="152" s="1"/>
  <c r="AB34" i="152"/>
  <c r="AB26" i="152" s="1"/>
  <c r="AC34" i="152"/>
  <c r="AC26" i="152" s="1"/>
  <c r="AD34" i="152"/>
  <c r="AD26" i="152" s="1"/>
  <c r="AE34" i="152"/>
  <c r="AE26" i="152" s="1"/>
  <c r="AF34" i="152"/>
  <c r="AF26" i="152" s="1"/>
  <c r="Z24" i="152" l="1"/>
  <c r="Z25" i="152"/>
  <c r="AA24" i="152"/>
  <c r="AA25" i="152"/>
  <c r="Q24" i="152"/>
  <c r="Q25" i="152"/>
  <c r="S24" i="152"/>
  <c r="S25" i="152"/>
  <c r="AF24" i="152"/>
  <c r="AF25" i="152"/>
  <c r="P26" i="152"/>
  <c r="AI34" i="152"/>
  <c r="W25" i="152"/>
  <c r="W24" i="152"/>
  <c r="Y24" i="152"/>
  <c r="Y25" i="152"/>
  <c r="AE25" i="152"/>
  <c r="AE24" i="152"/>
  <c r="V25" i="152"/>
  <c r="V24" i="152"/>
  <c r="R24" i="152"/>
  <c r="R25" i="152"/>
  <c r="X24" i="152"/>
  <c r="X25" i="152"/>
  <c r="AD25" i="152"/>
  <c r="AD24" i="152"/>
  <c r="AC25" i="152"/>
  <c r="AC24" i="152"/>
  <c r="U24" i="152"/>
  <c r="U25" i="152"/>
  <c r="AI40" i="152"/>
  <c r="O24" i="152"/>
  <c r="O25" i="152"/>
  <c r="AB24" i="152"/>
  <c r="AB25" i="152"/>
  <c r="T24" i="152"/>
  <c r="T25" i="152"/>
  <c r="P24" i="152" l="1"/>
  <c r="AI24" i="152" s="1"/>
  <c r="J58" i="152" s="1"/>
  <c r="J56" i="152" s="1"/>
  <c r="P25" i="152"/>
  <c r="AI25" i="152" s="1"/>
  <c r="AI26" i="152"/>
</calcChain>
</file>

<file path=xl/sharedStrings.xml><?xml version="1.0" encoding="utf-8"?>
<sst xmlns="http://schemas.openxmlformats.org/spreadsheetml/2006/main" count="1481" uniqueCount="529">
  <si>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</si>
  <si>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</si>
  <si>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</si>
  <si>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直接工事費計</t>
    <rPh sb="0" eb="2">
      <t>チョクセツ</t>
    </rPh>
    <rPh sb="2" eb="5">
      <t>コウジヒ</t>
    </rPh>
    <rPh sb="5" eb="6">
      <t>ケイ</t>
    </rPh>
    <phoneticPr fontId="3"/>
  </si>
  <si>
    <t>建築工事</t>
    <rPh sb="0" eb="2">
      <t>ケンチク</t>
    </rPh>
    <rPh sb="2" eb="4">
      <t>コウジ</t>
    </rPh>
    <phoneticPr fontId="3"/>
  </si>
  <si>
    <t>交付対象外
事業費</t>
    <rPh sb="0" eb="2">
      <t>コウフ</t>
    </rPh>
    <rPh sb="2" eb="5">
      <t>タイショウガイ</t>
    </rPh>
    <rPh sb="6" eb="9">
      <t>ジギョウヒ</t>
    </rPh>
    <phoneticPr fontId="3"/>
  </si>
  <si>
    <t>合計</t>
    <rPh sb="0" eb="1">
      <t>ゴウ</t>
    </rPh>
    <rPh sb="1" eb="2">
      <t>ケイ</t>
    </rPh>
    <phoneticPr fontId="3"/>
  </si>
  <si>
    <t>建築機械設備工事</t>
    <rPh sb="0" eb="2">
      <t>ケンチク</t>
    </rPh>
    <rPh sb="2" eb="4">
      <t>キカイ</t>
    </rPh>
    <rPh sb="4" eb="6">
      <t>セツビ</t>
    </rPh>
    <rPh sb="6" eb="8">
      <t>コウジ</t>
    </rPh>
    <phoneticPr fontId="3"/>
  </si>
  <si>
    <t>建築電気設備工事</t>
    <rPh sb="0" eb="2">
      <t>ケンチク</t>
    </rPh>
    <rPh sb="2" eb="4">
      <t>デンキ</t>
    </rPh>
    <rPh sb="4" eb="6">
      <t>セツビ</t>
    </rPh>
    <rPh sb="6" eb="8">
      <t>コウジ</t>
    </rPh>
    <phoneticPr fontId="3"/>
  </si>
  <si>
    <t>受入・供給設備工事</t>
    <phoneticPr fontId="3"/>
  </si>
  <si>
    <t>年　　　　　　度</t>
    <rPh sb="0" eb="1">
      <t>ネン</t>
    </rPh>
    <rPh sb="7" eb="8">
      <t>ド</t>
    </rPh>
    <phoneticPr fontId="3"/>
  </si>
  <si>
    <t>ｔ／年</t>
    <rPh sb="2" eb="3">
      <t>ネン</t>
    </rPh>
    <phoneticPr fontId="4"/>
  </si>
  <si>
    <t>千円／年</t>
    <rPh sb="0" eb="2">
      <t>センエン</t>
    </rPh>
    <rPh sb="3" eb="4">
      <t>ネン</t>
    </rPh>
    <phoneticPr fontId="3"/>
  </si>
  <si>
    <t>維持補修費</t>
    <rPh sb="0" eb="2">
      <t>イジ</t>
    </rPh>
    <rPh sb="2" eb="4">
      <t>ホシュウ</t>
    </rPh>
    <rPh sb="4" eb="5">
      <t>ヒ</t>
    </rPh>
    <phoneticPr fontId="3"/>
  </si>
  <si>
    <t>2027</t>
  </si>
  <si>
    <t>2028</t>
  </si>
  <si>
    <t>2029</t>
  </si>
  <si>
    <t>2030</t>
  </si>
  <si>
    <t>2031</t>
  </si>
  <si>
    <t>2032</t>
  </si>
  <si>
    <t>2033</t>
  </si>
  <si>
    <t>2034</t>
  </si>
  <si>
    <t>2035</t>
  </si>
  <si>
    <t>2036</t>
  </si>
  <si>
    <t>2037</t>
  </si>
  <si>
    <t>2038</t>
  </si>
  <si>
    <t>2039</t>
  </si>
  <si>
    <t>2040</t>
  </si>
  <si>
    <t>備考</t>
    <rPh sb="0" eb="2">
      <t>ビコウ</t>
    </rPh>
    <phoneticPr fontId="3"/>
  </si>
  <si>
    <t>交付対象事業費</t>
    <rPh sb="0" eb="2">
      <t>コウフ</t>
    </rPh>
    <rPh sb="2" eb="4">
      <t>タイショウ</t>
    </rPh>
    <rPh sb="4" eb="7">
      <t>ジギョウヒ</t>
    </rPh>
    <phoneticPr fontId="3"/>
  </si>
  <si>
    <t>令和8</t>
    <rPh sb="0" eb="2">
      <t>レイワ</t>
    </rPh>
    <phoneticPr fontId="4"/>
  </si>
  <si>
    <t>令和9</t>
    <rPh sb="0" eb="2">
      <t>レイワ</t>
    </rPh>
    <phoneticPr fontId="4"/>
  </si>
  <si>
    <t>令和10</t>
    <rPh sb="0" eb="2">
      <t>レイワ</t>
    </rPh>
    <phoneticPr fontId="4"/>
  </si>
  <si>
    <t>令和11</t>
    <rPh sb="0" eb="2">
      <t>レイワ</t>
    </rPh>
    <phoneticPr fontId="4"/>
  </si>
  <si>
    <t>令和12</t>
    <rPh sb="0" eb="2">
      <t>レイワ</t>
    </rPh>
    <phoneticPr fontId="4"/>
  </si>
  <si>
    <t>令和13</t>
    <rPh sb="0" eb="2">
      <t>レイワ</t>
    </rPh>
    <phoneticPr fontId="4"/>
  </si>
  <si>
    <t>令和14</t>
    <rPh sb="0" eb="2">
      <t>レイワ</t>
    </rPh>
    <phoneticPr fontId="4"/>
  </si>
  <si>
    <t>令和15</t>
    <rPh sb="0" eb="2">
      <t>レイワ</t>
    </rPh>
    <phoneticPr fontId="4"/>
  </si>
  <si>
    <t>令和16</t>
    <rPh sb="0" eb="2">
      <t>レイワ</t>
    </rPh>
    <phoneticPr fontId="4"/>
  </si>
  <si>
    <t>令和17</t>
    <rPh sb="0" eb="2">
      <t>レイワ</t>
    </rPh>
    <phoneticPr fontId="4"/>
  </si>
  <si>
    <t>令和18</t>
    <rPh sb="0" eb="2">
      <t>レイワ</t>
    </rPh>
    <phoneticPr fontId="4"/>
  </si>
  <si>
    <t>令和19</t>
    <rPh sb="0" eb="2">
      <t>レイワ</t>
    </rPh>
    <phoneticPr fontId="4"/>
  </si>
  <si>
    <t>令和20</t>
    <rPh sb="0" eb="2">
      <t>レイワ</t>
    </rPh>
    <phoneticPr fontId="4"/>
  </si>
  <si>
    <t>令和21</t>
    <rPh sb="0" eb="2">
      <t>レイワ</t>
    </rPh>
    <phoneticPr fontId="4"/>
  </si>
  <si>
    <t>令和22</t>
    <rPh sb="0" eb="2">
      <t>レイワ</t>
    </rPh>
    <phoneticPr fontId="4"/>
  </si>
  <si>
    <t>建設工事費</t>
    <rPh sb="0" eb="5">
      <t>ケンセツコウジヒ</t>
    </rPh>
    <phoneticPr fontId="3"/>
  </si>
  <si>
    <t>令和7</t>
    <rPh sb="0" eb="2">
      <t>レイワ</t>
    </rPh>
    <phoneticPr fontId="4"/>
  </si>
  <si>
    <t>2025</t>
  </si>
  <si>
    <t>2026</t>
  </si>
  <si>
    <t>（その他必要に応じて行を追加すること）</t>
    <rPh sb="3" eb="4">
      <t>ホカ</t>
    </rPh>
    <rPh sb="4" eb="6">
      <t>ヒツヨウ</t>
    </rPh>
    <rPh sb="7" eb="8">
      <t>オウ</t>
    </rPh>
    <rPh sb="10" eb="11">
      <t>ギョウ</t>
    </rPh>
    <rPh sb="12" eb="14">
      <t>ツイカ</t>
    </rPh>
    <phoneticPr fontId="3"/>
  </si>
  <si>
    <t>合計</t>
    <rPh sb="0" eb="2">
      <t>ゴウケイ</t>
    </rPh>
    <phoneticPr fontId="3"/>
  </si>
  <si>
    <t>2041</t>
  </si>
  <si>
    <t>2042</t>
  </si>
  <si>
    <t>2043</t>
  </si>
  <si>
    <t>2044</t>
  </si>
  <si>
    <t>2045</t>
  </si>
  <si>
    <t>2046</t>
  </si>
  <si>
    <t>令和23</t>
    <rPh sb="0" eb="2">
      <t>レイワ</t>
    </rPh>
    <phoneticPr fontId="4"/>
  </si>
  <si>
    <t>令和24</t>
    <rPh sb="0" eb="2">
      <t>レイワ</t>
    </rPh>
    <phoneticPr fontId="4"/>
  </si>
  <si>
    <t>令和25</t>
    <rPh sb="0" eb="2">
      <t>レイワ</t>
    </rPh>
    <phoneticPr fontId="4"/>
  </si>
  <si>
    <t>令和26</t>
    <rPh sb="0" eb="2">
      <t>レイワ</t>
    </rPh>
    <phoneticPr fontId="4"/>
  </si>
  <si>
    <t>令和27</t>
    <rPh sb="0" eb="2">
      <t>レイワ</t>
    </rPh>
    <phoneticPr fontId="4"/>
  </si>
  <si>
    <t>令和28</t>
    <rPh sb="0" eb="2">
      <t>レイワ</t>
    </rPh>
    <phoneticPr fontId="4"/>
  </si>
  <si>
    <t>燃焼設備</t>
    <rPh sb="0" eb="2">
      <t>ネンショウ</t>
    </rPh>
    <rPh sb="2" eb="4">
      <t>セツビ</t>
    </rPh>
    <phoneticPr fontId="3"/>
  </si>
  <si>
    <t>燃焼ガス冷却設備</t>
    <rPh sb="0" eb="2">
      <t>ネンショウ</t>
    </rPh>
    <rPh sb="4" eb="6">
      <t>レイキャク</t>
    </rPh>
    <rPh sb="6" eb="8">
      <t>セツビ</t>
    </rPh>
    <phoneticPr fontId="3"/>
  </si>
  <si>
    <t>排ガス処理設備</t>
    <rPh sb="0" eb="1">
      <t>ハイ</t>
    </rPh>
    <rPh sb="3" eb="5">
      <t>ショリ</t>
    </rPh>
    <rPh sb="5" eb="7">
      <t>セツビ</t>
    </rPh>
    <phoneticPr fontId="3"/>
  </si>
  <si>
    <t>通風設備</t>
    <rPh sb="0" eb="2">
      <t>ツウフウ</t>
    </rPh>
    <rPh sb="2" eb="4">
      <t>セツビ</t>
    </rPh>
    <phoneticPr fontId="3"/>
  </si>
  <si>
    <t>給排水処理設備</t>
    <rPh sb="0" eb="1">
      <t>キュウ</t>
    </rPh>
    <rPh sb="1" eb="3">
      <t>ハイスイ</t>
    </rPh>
    <rPh sb="3" eb="5">
      <t>ショリ</t>
    </rPh>
    <rPh sb="5" eb="7">
      <t>セツビ</t>
    </rPh>
    <phoneticPr fontId="3"/>
  </si>
  <si>
    <t>電気計装設備</t>
    <rPh sb="0" eb="2">
      <t>デンキ</t>
    </rPh>
    <rPh sb="2" eb="4">
      <t>ケイソウ</t>
    </rPh>
    <rPh sb="4" eb="6">
      <t>セツビ</t>
    </rPh>
    <phoneticPr fontId="3"/>
  </si>
  <si>
    <t>雑設備</t>
    <rPh sb="0" eb="1">
      <t>ザツ</t>
    </rPh>
    <rPh sb="1" eb="3">
      <t>セツビ</t>
    </rPh>
    <phoneticPr fontId="3"/>
  </si>
  <si>
    <t>令和7年度</t>
    <rPh sb="0" eb="2">
      <t>レイワ</t>
    </rPh>
    <rPh sb="3" eb="4">
      <t>ネン</t>
    </rPh>
    <rPh sb="4" eb="5">
      <t>ド</t>
    </rPh>
    <phoneticPr fontId="3"/>
  </si>
  <si>
    <t>令和8年度</t>
    <rPh sb="0" eb="2">
      <t>レイワ</t>
    </rPh>
    <rPh sb="3" eb="4">
      <t>ネン</t>
    </rPh>
    <rPh sb="4" eb="5">
      <t>ド</t>
    </rPh>
    <phoneticPr fontId="3"/>
  </si>
  <si>
    <t>令和9年度</t>
    <rPh sb="0" eb="2">
      <t>レイワ</t>
    </rPh>
    <rPh sb="3" eb="4">
      <t>ネン</t>
    </rPh>
    <rPh sb="4" eb="5">
      <t>ド</t>
    </rPh>
    <phoneticPr fontId="3"/>
  </si>
  <si>
    <t>令和10年度</t>
    <rPh sb="0" eb="2">
      <t>レイワ</t>
    </rPh>
    <rPh sb="4" eb="5">
      <t>ネン</t>
    </rPh>
    <rPh sb="5" eb="6">
      <t>ド</t>
    </rPh>
    <phoneticPr fontId="3"/>
  </si>
  <si>
    <t>固定費</t>
    <rPh sb="0" eb="3">
      <t>コテイヒ</t>
    </rPh>
    <phoneticPr fontId="3"/>
  </si>
  <si>
    <t>変動費</t>
    <rPh sb="0" eb="2">
      <t>ヘンドウ</t>
    </rPh>
    <rPh sb="2" eb="3">
      <t>ヒ</t>
    </rPh>
    <phoneticPr fontId="3"/>
  </si>
  <si>
    <t>燃料費</t>
    <rPh sb="0" eb="3">
      <t>ネンリョウヒ</t>
    </rPh>
    <phoneticPr fontId="3"/>
  </si>
  <si>
    <t>薬剤費</t>
    <rPh sb="0" eb="3">
      <t>ヤクザイヒ</t>
    </rPh>
    <phoneticPr fontId="3"/>
  </si>
  <si>
    <t>委託業務費</t>
    <rPh sb="0" eb="2">
      <t>イタク</t>
    </rPh>
    <rPh sb="2" eb="4">
      <t>ギョウム</t>
    </rPh>
    <rPh sb="4" eb="5">
      <t>ヒ</t>
    </rPh>
    <phoneticPr fontId="3"/>
  </si>
  <si>
    <t>特別目的会社費用</t>
    <rPh sb="0" eb="2">
      <t>トクベツ</t>
    </rPh>
    <rPh sb="2" eb="4">
      <t>モクテキ</t>
    </rPh>
    <rPh sb="4" eb="6">
      <t>ガイシャ</t>
    </rPh>
    <rPh sb="6" eb="8">
      <t>ヒヨウ</t>
    </rPh>
    <phoneticPr fontId="3"/>
  </si>
  <si>
    <t>造成工事</t>
    <rPh sb="0" eb="2">
      <t>ゾウセイ</t>
    </rPh>
    <rPh sb="2" eb="4">
      <t>コウジ</t>
    </rPh>
    <phoneticPr fontId="3"/>
  </si>
  <si>
    <t>ストックヤード</t>
    <phoneticPr fontId="3"/>
  </si>
  <si>
    <t>人件費</t>
    <rPh sb="0" eb="3">
      <t>ジンケンヒ</t>
    </rPh>
    <phoneticPr fontId="3"/>
  </si>
  <si>
    <t>雑設備</t>
    <rPh sb="0" eb="3">
      <t>ザツセツビ</t>
    </rPh>
    <phoneticPr fontId="3"/>
  </si>
  <si>
    <t>かん類処理ライン</t>
    <rPh sb="2" eb="3">
      <t>ルイ</t>
    </rPh>
    <rPh sb="3" eb="5">
      <t>ショリ</t>
    </rPh>
    <phoneticPr fontId="3"/>
  </si>
  <si>
    <t>ペットボトル処理ライン</t>
    <rPh sb="6" eb="8">
      <t>ショリ</t>
    </rPh>
    <phoneticPr fontId="3"/>
  </si>
  <si>
    <t>マテリアルリサイクル推進施設の運営費</t>
    <rPh sb="10" eb="12">
      <t>スイシン</t>
    </rPh>
    <rPh sb="12" eb="14">
      <t>シセツ</t>
    </rPh>
    <rPh sb="15" eb="18">
      <t>ウンエイヒ</t>
    </rPh>
    <phoneticPr fontId="3"/>
  </si>
  <si>
    <t>１．機械工事</t>
    <rPh sb="2" eb="4">
      <t>キカイ</t>
    </rPh>
    <phoneticPr fontId="3"/>
  </si>
  <si>
    <t>２．土木・建築工事</t>
    <rPh sb="2" eb="4">
      <t>ドボク</t>
    </rPh>
    <rPh sb="5" eb="7">
      <t>ケンチク</t>
    </rPh>
    <phoneticPr fontId="3"/>
  </si>
  <si>
    <t>マテリアルリサイクル推進施設</t>
    <rPh sb="10" eb="12">
      <t>スイシン</t>
    </rPh>
    <rPh sb="12" eb="14">
      <t>シセツ</t>
    </rPh>
    <phoneticPr fontId="3"/>
  </si>
  <si>
    <t>ごみ焼却施設の運営費</t>
    <rPh sb="2" eb="6">
      <t>ショウキャクシセツ</t>
    </rPh>
    <rPh sb="7" eb="10">
      <t>ウンエイヒ</t>
    </rPh>
    <phoneticPr fontId="3"/>
  </si>
  <si>
    <t>令和6</t>
    <rPh sb="0" eb="2">
      <t>レイワ</t>
    </rPh>
    <phoneticPr fontId="4"/>
  </si>
  <si>
    <t>2024</t>
  </si>
  <si>
    <t>令和29</t>
    <rPh sb="0" eb="2">
      <t>レイワ</t>
    </rPh>
    <phoneticPr fontId="4"/>
  </si>
  <si>
    <t>令和30</t>
    <rPh sb="0" eb="2">
      <t>レイワ</t>
    </rPh>
    <phoneticPr fontId="4"/>
  </si>
  <si>
    <t>2047</t>
  </si>
  <si>
    <t>2048</t>
  </si>
  <si>
    <t>令和6年度</t>
    <rPh sb="0" eb="2">
      <t>レイワ</t>
    </rPh>
    <rPh sb="3" eb="4">
      <t>ネン</t>
    </rPh>
    <rPh sb="4" eb="5">
      <t>ド</t>
    </rPh>
    <phoneticPr fontId="3"/>
  </si>
  <si>
    <t>土木工事・外構工事</t>
    <rPh sb="0" eb="2">
      <t>ドボク</t>
    </rPh>
    <rPh sb="2" eb="4">
      <t>コウジ</t>
    </rPh>
    <rPh sb="5" eb="6">
      <t>ガイ</t>
    </rPh>
    <rPh sb="6" eb="7">
      <t>コウ</t>
    </rPh>
    <rPh sb="7" eb="9">
      <t>コウジ</t>
    </rPh>
    <phoneticPr fontId="3"/>
  </si>
  <si>
    <t>ごみ焼却施設（管理棟を含む）</t>
    <rPh sb="2" eb="6">
      <t>ショウキャクシセツ</t>
    </rPh>
    <rPh sb="7" eb="10">
      <t>カンリトウ</t>
    </rPh>
    <rPh sb="11" eb="12">
      <t>フク</t>
    </rPh>
    <phoneticPr fontId="3"/>
  </si>
  <si>
    <t>焼却施設</t>
    <rPh sb="0" eb="4">
      <t>ショウキャクシセツ</t>
    </rPh>
    <phoneticPr fontId="57"/>
  </si>
  <si>
    <t>マテリアルリサイクル推進施設</t>
    <rPh sb="10" eb="12">
      <t>スイシン</t>
    </rPh>
    <rPh sb="12" eb="14">
      <t>シセツ</t>
    </rPh>
    <phoneticPr fontId="57"/>
  </si>
  <si>
    <t>かん類処理系列</t>
    <rPh sb="2" eb="3">
      <t>ルイ</t>
    </rPh>
    <rPh sb="3" eb="5">
      <t>ショリ</t>
    </rPh>
    <rPh sb="5" eb="7">
      <t>ケイレツ</t>
    </rPh>
    <phoneticPr fontId="3"/>
  </si>
  <si>
    <t>ペットボトル処理系列</t>
    <rPh sb="6" eb="8">
      <t>ショリ</t>
    </rPh>
    <rPh sb="8" eb="10">
      <t>ケイレツ</t>
    </rPh>
    <phoneticPr fontId="3"/>
  </si>
  <si>
    <t>剪定枝処理系列</t>
    <rPh sb="0" eb="3">
      <t>センテイシ</t>
    </rPh>
    <rPh sb="3" eb="5">
      <t>ショリ</t>
    </rPh>
    <rPh sb="5" eb="7">
      <t>ケイレツ</t>
    </rPh>
    <phoneticPr fontId="3"/>
  </si>
  <si>
    <t>交付対象内外・年度割整理</t>
    <rPh sb="0" eb="6">
      <t>コウフタイショウナイガイ</t>
    </rPh>
    <rPh sb="7" eb="9">
      <t>ネンド</t>
    </rPh>
    <rPh sb="9" eb="10">
      <t>ワリ</t>
    </rPh>
    <rPh sb="10" eb="12">
      <t>セイリ</t>
    </rPh>
    <phoneticPr fontId="3"/>
  </si>
  <si>
    <t>共通設備</t>
    <rPh sb="0" eb="2">
      <t>キョウツウ</t>
    </rPh>
    <rPh sb="2" eb="4">
      <t>セツビ</t>
    </rPh>
    <phoneticPr fontId="3"/>
  </si>
  <si>
    <t>不燃・粗大ごみ処理ライン</t>
    <rPh sb="0" eb="2">
      <t>フネン</t>
    </rPh>
    <rPh sb="3" eb="5">
      <t>ソダイ</t>
    </rPh>
    <rPh sb="7" eb="9">
      <t>ショリ</t>
    </rPh>
    <phoneticPr fontId="3"/>
  </si>
  <si>
    <t>剪定枝資源化施設</t>
    <rPh sb="0" eb="3">
      <t>センテイシ</t>
    </rPh>
    <rPh sb="3" eb="6">
      <t>シゲンカ</t>
    </rPh>
    <rPh sb="6" eb="8">
      <t>シセツ</t>
    </rPh>
    <phoneticPr fontId="3"/>
  </si>
  <si>
    <t>上水道料金（マテリアルリサイクル推進施設使用分を含む）</t>
    <rPh sb="0" eb="1">
      <t>ウエ</t>
    </rPh>
    <rPh sb="1" eb="3">
      <t>スイドウ</t>
    </rPh>
    <rPh sb="3" eb="5">
      <t>リョウキン</t>
    </rPh>
    <rPh sb="16" eb="20">
      <t>スイシンシセツ</t>
    </rPh>
    <rPh sb="20" eb="23">
      <t>シヨウブン</t>
    </rPh>
    <rPh sb="24" eb="25">
      <t>フク</t>
    </rPh>
    <phoneticPr fontId="3"/>
  </si>
  <si>
    <t>電気計装設備（交付率1/2)</t>
    <rPh sb="0" eb="2">
      <t>デンキ</t>
    </rPh>
    <rPh sb="2" eb="4">
      <t>ケイソウ</t>
    </rPh>
    <rPh sb="4" eb="6">
      <t>セツビ</t>
    </rPh>
    <rPh sb="7" eb="10">
      <t>コウフリツ</t>
    </rPh>
    <phoneticPr fontId="3"/>
  </si>
  <si>
    <t>電気計装設備（交付率1/3)</t>
    <rPh sb="0" eb="2">
      <t>デンキ</t>
    </rPh>
    <rPh sb="2" eb="4">
      <t>ケイソウ</t>
    </rPh>
    <rPh sb="4" eb="6">
      <t>セツビ</t>
    </rPh>
    <rPh sb="7" eb="10">
      <t>コウフリツ</t>
    </rPh>
    <phoneticPr fontId="3"/>
  </si>
  <si>
    <t>ごみ焼却施設</t>
    <rPh sb="2" eb="6">
      <t>ショウキャクシセツ</t>
    </rPh>
    <phoneticPr fontId="4"/>
  </si>
  <si>
    <t>マテリアルリサイクル推進施設（処理を必要とするもの）</t>
    <rPh sb="10" eb="12">
      <t>スイシン</t>
    </rPh>
    <rPh sb="12" eb="14">
      <t>シセツ</t>
    </rPh>
    <rPh sb="15" eb="17">
      <t>ショリ</t>
    </rPh>
    <rPh sb="18" eb="20">
      <t>ヒツヨウ</t>
    </rPh>
    <phoneticPr fontId="3"/>
  </si>
  <si>
    <t>ごみ処理基本計画における予測量（令和10年、令和30年は稼働予定月数でごみ量を按分）</t>
    <rPh sb="2" eb="4">
      <t>ショリ</t>
    </rPh>
    <rPh sb="4" eb="8">
      <t>キホンケイカク</t>
    </rPh>
    <rPh sb="12" eb="15">
      <t>ヨソクリョウ</t>
    </rPh>
    <rPh sb="16" eb="18">
      <t>レイワ</t>
    </rPh>
    <rPh sb="20" eb="21">
      <t>ネン</t>
    </rPh>
    <rPh sb="22" eb="24">
      <t>レイワ</t>
    </rPh>
    <rPh sb="26" eb="27">
      <t>ネン</t>
    </rPh>
    <rPh sb="28" eb="32">
      <t>カドウヨテイ</t>
    </rPh>
    <rPh sb="32" eb="34">
      <t>ツキスウ</t>
    </rPh>
    <rPh sb="37" eb="38">
      <t>リョウ</t>
    </rPh>
    <rPh sb="39" eb="41">
      <t>アンブン</t>
    </rPh>
    <phoneticPr fontId="3"/>
  </si>
  <si>
    <t>熱回収設備</t>
    <rPh sb="0" eb="1">
      <t>ネツ</t>
    </rPh>
    <rPh sb="1" eb="3">
      <t>カイシュウ</t>
    </rPh>
    <rPh sb="3" eb="5">
      <t>セツビ</t>
    </rPh>
    <phoneticPr fontId="3"/>
  </si>
  <si>
    <t>灰出し設備</t>
    <rPh sb="0" eb="1">
      <t>ハイ</t>
    </rPh>
    <rPh sb="1" eb="2">
      <t>ダ</t>
    </rPh>
    <rPh sb="3" eb="5">
      <t>セツビ</t>
    </rPh>
    <phoneticPr fontId="3"/>
  </si>
  <si>
    <t>処理量</t>
    <rPh sb="0" eb="2">
      <t>ショリ</t>
    </rPh>
    <rPh sb="2" eb="3">
      <t>リョウ</t>
    </rPh>
    <phoneticPr fontId="3"/>
  </si>
  <si>
    <t>様式第５号　事業計画書</t>
    <rPh sb="0" eb="2">
      <t>ヨウシキ</t>
    </rPh>
    <rPh sb="2" eb="3">
      <t>ダイ</t>
    </rPh>
    <rPh sb="4" eb="5">
      <t>ゴウ</t>
    </rPh>
    <rPh sb="6" eb="11">
      <t>ジギョウケイカクショ</t>
    </rPh>
    <phoneticPr fontId="3"/>
  </si>
  <si>
    <t>令和　　年　　月　　日</t>
    <phoneticPr fontId="3"/>
  </si>
  <si>
    <t>様式第５号－１　事業費（建設費と運営費の合計）</t>
    <phoneticPr fontId="3"/>
  </si>
  <si>
    <t>（単位：千円）</t>
    <rPh sb="1" eb="3">
      <t>タンイ</t>
    </rPh>
    <rPh sb="4" eb="5">
      <t>セン</t>
    </rPh>
    <rPh sb="5" eb="6">
      <t>エン</t>
    </rPh>
    <phoneticPr fontId="3"/>
  </si>
  <si>
    <t>項　目</t>
    <rPh sb="0" eb="3">
      <t>コウモク</t>
    </rPh>
    <phoneticPr fontId="3"/>
  </si>
  <si>
    <t>建設期間</t>
    <rPh sb="0" eb="2">
      <t>ケンセツ</t>
    </rPh>
    <rPh sb="2" eb="4">
      <t>キカン</t>
    </rPh>
    <phoneticPr fontId="3"/>
  </si>
  <si>
    <t>※開業費には、建設期間中のSPCにかかる費用、支出（人件費、事務所経費等）を記載すること。</t>
    <rPh sb="1" eb="3">
      <t>カイギョウ</t>
    </rPh>
    <rPh sb="3" eb="4">
      <t>ヒ</t>
    </rPh>
    <rPh sb="7" eb="9">
      <t>ケンセツ</t>
    </rPh>
    <rPh sb="9" eb="12">
      <t>キカンチュウ</t>
    </rPh>
    <rPh sb="20" eb="22">
      <t>ヒヨウ</t>
    </rPh>
    <rPh sb="23" eb="25">
      <t>シシュツ</t>
    </rPh>
    <rPh sb="26" eb="29">
      <t>ジンケンヒ</t>
    </rPh>
    <rPh sb="30" eb="32">
      <t>ジム</t>
    </rPh>
    <rPh sb="32" eb="33">
      <t>ショ</t>
    </rPh>
    <rPh sb="33" eb="35">
      <t>ケイヒ</t>
    </rPh>
    <rPh sb="35" eb="36">
      <t>トウ</t>
    </rPh>
    <rPh sb="38" eb="40">
      <t>キサイ</t>
    </rPh>
    <phoneticPr fontId="3"/>
  </si>
  <si>
    <t>※SPC設立資本金については開業費には含めないこと。</t>
    <rPh sb="4" eb="6">
      <t>セツリツ</t>
    </rPh>
    <rPh sb="6" eb="9">
      <t>シホンキン</t>
    </rPh>
    <rPh sb="14" eb="16">
      <t>カイギョウ</t>
    </rPh>
    <rPh sb="16" eb="17">
      <t>ヒ</t>
    </rPh>
    <rPh sb="19" eb="20">
      <t>フク</t>
    </rPh>
    <phoneticPr fontId="3"/>
  </si>
  <si>
    <t>令和６年度</t>
    <rPh sb="0" eb="2">
      <t>レイワ</t>
    </rPh>
    <rPh sb="3" eb="5">
      <t>ネンド</t>
    </rPh>
    <phoneticPr fontId="4"/>
  </si>
  <si>
    <t>令和７年度</t>
    <rPh sb="0" eb="2">
      <t>レイワ</t>
    </rPh>
    <rPh sb="3" eb="5">
      <t>ネンド</t>
    </rPh>
    <phoneticPr fontId="4"/>
  </si>
  <si>
    <t>令和８年度</t>
    <rPh sb="0" eb="2">
      <t>レイワ</t>
    </rPh>
    <rPh sb="3" eb="5">
      <t>ネンド</t>
    </rPh>
    <phoneticPr fontId="4"/>
  </si>
  <si>
    <t>令和９年度</t>
    <rPh sb="0" eb="2">
      <t>レイワ</t>
    </rPh>
    <rPh sb="3" eb="5">
      <t>ネンド</t>
    </rPh>
    <phoneticPr fontId="4"/>
  </si>
  <si>
    <t>令和１０年度</t>
    <rPh sb="0" eb="2">
      <t>レイワ</t>
    </rPh>
    <rPh sb="4" eb="6">
      <t>ネンド</t>
    </rPh>
    <phoneticPr fontId="4"/>
  </si>
  <si>
    <t>説明欄</t>
    <rPh sb="0" eb="2">
      <t>セツメイ</t>
    </rPh>
    <rPh sb="2" eb="3">
      <t>ラン</t>
    </rPh>
    <phoneticPr fontId="70"/>
  </si>
  <si>
    <t>※　外形標準課税については以下の説明欄に算出根拠を示すこと。</t>
    <rPh sb="2" eb="4">
      <t>ガイケイ</t>
    </rPh>
    <rPh sb="4" eb="6">
      <t>ヒョウジュン</t>
    </rPh>
    <rPh sb="6" eb="8">
      <t>カゼイ</t>
    </rPh>
    <rPh sb="13" eb="15">
      <t>イカ</t>
    </rPh>
    <rPh sb="16" eb="18">
      <t>セツメイ</t>
    </rPh>
    <rPh sb="18" eb="19">
      <t>ラン</t>
    </rPh>
    <rPh sb="20" eb="22">
      <t>サンシュツ</t>
    </rPh>
    <rPh sb="22" eb="24">
      <t>コンキョ</t>
    </rPh>
    <rPh sb="25" eb="26">
      <t>シメ</t>
    </rPh>
    <phoneticPr fontId="70"/>
  </si>
  <si>
    <t>※　（法人税等）＝（課税所得）×（実効税率）</t>
    <rPh sb="3" eb="6">
      <t>ホウジンゼイ</t>
    </rPh>
    <rPh sb="6" eb="7">
      <t>トウ</t>
    </rPh>
    <rPh sb="10" eb="12">
      <t>カゼイ</t>
    </rPh>
    <rPh sb="12" eb="14">
      <t>ショトク</t>
    </rPh>
    <rPh sb="17" eb="19">
      <t>ジッコウ</t>
    </rPh>
    <rPh sb="19" eb="21">
      <t>ゼイリツ</t>
    </rPh>
    <phoneticPr fontId="6"/>
  </si>
  <si>
    <t>法人税等（合計）</t>
    <rPh sb="0" eb="3">
      <t>ホウジンゼイ</t>
    </rPh>
    <rPh sb="3" eb="4">
      <t>トウ</t>
    </rPh>
    <rPh sb="5" eb="7">
      <t>ゴウケイ</t>
    </rPh>
    <phoneticPr fontId="70"/>
  </si>
  <si>
    <t>法人税（外形標準課税分）</t>
    <rPh sb="0" eb="3">
      <t>ホウジンゼイ</t>
    </rPh>
    <rPh sb="4" eb="6">
      <t>ガイケイ</t>
    </rPh>
    <rPh sb="6" eb="8">
      <t>ヒョウジュン</t>
    </rPh>
    <rPh sb="8" eb="10">
      <t>カゼイ</t>
    </rPh>
    <rPh sb="10" eb="11">
      <t>ブン</t>
    </rPh>
    <phoneticPr fontId="70"/>
  </si>
  <si>
    <t>法人税等</t>
    <phoneticPr fontId="6"/>
  </si>
  <si>
    <t>課税所得</t>
    <phoneticPr fontId="6"/>
  </si>
  <si>
    <t>繰越欠損金</t>
    <phoneticPr fontId="70"/>
  </si>
  <si>
    <t>税引き前利益</t>
    <rPh sb="3" eb="4">
      <t>マエ</t>
    </rPh>
    <phoneticPr fontId="6"/>
  </si>
  <si>
    <t>建　　設　　期　　間</t>
    <rPh sb="0" eb="1">
      <t>ケン</t>
    </rPh>
    <rPh sb="3" eb="4">
      <t>セツ</t>
    </rPh>
    <rPh sb="6" eb="7">
      <t>キ</t>
    </rPh>
    <rPh sb="9" eb="10">
      <t>アイダ</t>
    </rPh>
    <phoneticPr fontId="70"/>
  </si>
  <si>
    <t>税額計算</t>
    <phoneticPr fontId="6"/>
  </si>
  <si>
    <t>　　（借入金については、借入目的、借入金額、借入時期、借入先、返済期間、据置期間、金利、償還方法（元利償還、元本償還等）を各々記載すること。）</t>
    <rPh sb="3" eb="6">
      <t>カリイレキン</t>
    </rPh>
    <rPh sb="58" eb="59">
      <t>ナド</t>
    </rPh>
    <phoneticPr fontId="70"/>
  </si>
  <si>
    <t>　　（減価償却費については、対象資産、投資時期、投資額、耐用年数、償却方法（定率法、定額法等）を各々記載すること。）</t>
    <rPh sb="38" eb="39">
      <t>テイ</t>
    </rPh>
    <phoneticPr fontId="70"/>
  </si>
  <si>
    <t>※　減価償却費、長期借入金、短期借入金を計上する場合は、以下の説明欄に算出根拠を示すこと。</t>
    <rPh sb="28" eb="30">
      <t>イカ</t>
    </rPh>
    <rPh sb="31" eb="33">
      <t>セツメイ</t>
    </rPh>
    <rPh sb="33" eb="34">
      <t>ラン</t>
    </rPh>
    <rPh sb="35" eb="37">
      <t>サンシュツ</t>
    </rPh>
    <rPh sb="37" eb="39">
      <t>コンキョ</t>
    </rPh>
    <rPh sb="40" eb="41">
      <t>シメ</t>
    </rPh>
    <phoneticPr fontId="70"/>
  </si>
  <si>
    <t>Ⅵ．税引き後利益</t>
  </si>
  <si>
    <t>Ⅴ．法人税等</t>
  </si>
  <si>
    <t>Ⅳ．税引き前利益</t>
  </si>
  <si>
    <t>短期借入金利</t>
    <phoneticPr fontId="70"/>
  </si>
  <si>
    <t>長期借入金利</t>
    <phoneticPr fontId="70"/>
  </si>
  <si>
    <t>受取利息</t>
    <phoneticPr fontId="70"/>
  </si>
  <si>
    <t>Ⅲ．営業利益</t>
    <phoneticPr fontId="70"/>
  </si>
  <si>
    <t>開業費償却費</t>
    <rPh sb="0" eb="2">
      <t>カイギョウ</t>
    </rPh>
    <rPh sb="2" eb="3">
      <t>ヒ</t>
    </rPh>
    <rPh sb="3" eb="5">
      <t>ショウキャク</t>
    </rPh>
    <rPh sb="5" eb="6">
      <t>ヒ</t>
    </rPh>
    <phoneticPr fontId="70"/>
  </si>
  <si>
    <t>減価償却費</t>
    <phoneticPr fontId="70"/>
  </si>
  <si>
    <t>変動的費用</t>
    <rPh sb="0" eb="3">
      <t>ヘンドウテキ</t>
    </rPh>
    <rPh sb="3" eb="5">
      <t>ヒヨウ</t>
    </rPh>
    <phoneticPr fontId="70"/>
  </si>
  <si>
    <t>固定的費用</t>
    <rPh sb="2" eb="3">
      <t>テキ</t>
    </rPh>
    <rPh sb="3" eb="5">
      <t>ヒヨウ</t>
    </rPh>
    <phoneticPr fontId="70"/>
  </si>
  <si>
    <t>その他費用</t>
    <phoneticPr fontId="70"/>
  </si>
  <si>
    <t>人件費</t>
    <phoneticPr fontId="70"/>
  </si>
  <si>
    <t>維持管理費</t>
    <rPh sb="0" eb="2">
      <t>イジ</t>
    </rPh>
    <rPh sb="2" eb="4">
      <t>カンリ</t>
    </rPh>
    <phoneticPr fontId="70"/>
  </si>
  <si>
    <t>変動的費用</t>
    <rPh sb="2" eb="3">
      <t>テキ</t>
    </rPh>
    <rPh sb="3" eb="5">
      <t>ヒヨウ</t>
    </rPh>
    <phoneticPr fontId="70"/>
  </si>
  <si>
    <t>運転経費</t>
    <phoneticPr fontId="70"/>
  </si>
  <si>
    <t>Ⅱ．営業費用</t>
  </si>
  <si>
    <t>その他収入</t>
    <rPh sb="2" eb="3">
      <t>タ</t>
    </rPh>
    <rPh sb="3" eb="5">
      <t>シュウニュウ</t>
    </rPh>
    <phoneticPr fontId="70"/>
  </si>
  <si>
    <t>変動費</t>
  </si>
  <si>
    <t>固定費</t>
  </si>
  <si>
    <t>運営費</t>
    <rPh sb="0" eb="2">
      <t>ウンエイ</t>
    </rPh>
    <rPh sb="2" eb="3">
      <t>ヒ</t>
    </rPh>
    <phoneticPr fontId="70"/>
  </si>
  <si>
    <t>Ⅰ．営業収益</t>
  </si>
  <si>
    <t>　　　　　　　　       年    度
　項     目</t>
    <rPh sb="24" eb="25">
      <t>コウ</t>
    </rPh>
    <rPh sb="30" eb="31">
      <t>メ</t>
    </rPh>
    <phoneticPr fontId="70"/>
  </si>
  <si>
    <t>損益計算書</t>
    <rPh sb="2" eb="4">
      <t>ケイサン</t>
    </rPh>
    <rPh sb="4" eb="5">
      <t>ショ</t>
    </rPh>
    <phoneticPr fontId="70"/>
  </si>
  <si>
    <t>※ 必要に応じて、以下の説明欄に算出根拠を示すこと。</t>
    <rPh sb="2" eb="4">
      <t>ヒツヨウ</t>
    </rPh>
    <rPh sb="5" eb="6">
      <t>オウ</t>
    </rPh>
    <rPh sb="9" eb="11">
      <t>イカ</t>
    </rPh>
    <rPh sb="12" eb="14">
      <t>セツメイ</t>
    </rPh>
    <rPh sb="14" eb="15">
      <t>ラン</t>
    </rPh>
    <rPh sb="16" eb="18">
      <t>サンシュツ</t>
    </rPh>
    <rPh sb="18" eb="20">
      <t>コンキョ</t>
    </rPh>
    <rPh sb="21" eb="22">
      <t>シメ</t>
    </rPh>
    <phoneticPr fontId="70"/>
  </si>
  <si>
    <t>Ⅴ．累積ｷｬｯｼｭﾌﾛｰ</t>
    <rPh sb="2" eb="4">
      <t>ルイセキ</t>
    </rPh>
    <phoneticPr fontId="70"/>
  </si>
  <si>
    <t>配当等</t>
    <rPh sb="0" eb="2">
      <t>ハイトウ</t>
    </rPh>
    <rPh sb="2" eb="3">
      <t>ナド</t>
    </rPh>
    <phoneticPr fontId="70"/>
  </si>
  <si>
    <t>Ⅳ．正味のｷｬｯｼｭﾌﾛｰ</t>
    <phoneticPr fontId="70"/>
  </si>
  <si>
    <t>出資(資本金)等</t>
    <rPh sb="3" eb="6">
      <t>シホンキン</t>
    </rPh>
    <rPh sb="7" eb="8">
      <t>ナド</t>
    </rPh>
    <phoneticPr fontId="70"/>
  </si>
  <si>
    <r>
      <t>長期借入金返済</t>
    </r>
    <r>
      <rPr>
        <i/>
        <sz val="11"/>
        <color indexed="10"/>
        <rFont val="ＭＳ 明朝"/>
        <family val="1"/>
        <charset val="128"/>
      </rPr>
      <t/>
    </r>
    <phoneticPr fontId="70"/>
  </si>
  <si>
    <r>
      <t>長期借入金</t>
    </r>
    <r>
      <rPr>
        <i/>
        <sz val="11"/>
        <color indexed="10"/>
        <rFont val="ＭＳ 明朝"/>
        <family val="1"/>
        <charset val="128"/>
      </rPr>
      <t/>
    </r>
    <phoneticPr fontId="70"/>
  </si>
  <si>
    <t>短期借入金返済</t>
    <phoneticPr fontId="70"/>
  </si>
  <si>
    <t>短期借入金</t>
    <phoneticPr fontId="70"/>
  </si>
  <si>
    <t>Ⅲ．財務活動によるｷｬｯｼｭﾌﾛｰ</t>
    <phoneticPr fontId="70"/>
  </si>
  <si>
    <t>開業費</t>
    <rPh sb="0" eb="2">
      <t>カイギョウ</t>
    </rPh>
    <rPh sb="2" eb="3">
      <t>ヒ</t>
    </rPh>
    <phoneticPr fontId="70"/>
  </si>
  <si>
    <t>設備投資</t>
    <phoneticPr fontId="70"/>
  </si>
  <si>
    <t>Ⅱ．投資活動によるｷｬｯｼｭﾌﾛｰ</t>
    <phoneticPr fontId="70"/>
  </si>
  <si>
    <t>開業費償却費</t>
    <rPh sb="0" eb="2">
      <t>カイギョウ</t>
    </rPh>
    <rPh sb="2" eb="3">
      <t>ヒ</t>
    </rPh>
    <rPh sb="3" eb="6">
      <t>ショウキャクヒ</t>
    </rPh>
    <phoneticPr fontId="70"/>
  </si>
  <si>
    <t>税引き後利益</t>
    <rPh sb="0" eb="2">
      <t>ゼイビ</t>
    </rPh>
    <rPh sb="3" eb="4">
      <t>ゴ</t>
    </rPh>
    <rPh sb="4" eb="6">
      <t>リエキ</t>
    </rPh>
    <phoneticPr fontId="70"/>
  </si>
  <si>
    <t>Ⅰ．営業活動によるｷｬｯｼｭﾌﾛｰ</t>
    <phoneticPr fontId="70"/>
  </si>
  <si>
    <t>（単位:千円）</t>
    <rPh sb="1" eb="3">
      <t>タンイ</t>
    </rPh>
    <rPh sb="4" eb="6">
      <t>センエン</t>
    </rPh>
    <phoneticPr fontId="3"/>
  </si>
  <si>
    <t>キャッシュフロー計算書</t>
    <rPh sb="8" eb="11">
      <t>ケイサンショ</t>
    </rPh>
    <phoneticPr fontId="70"/>
  </si>
  <si>
    <t>事業計画書</t>
    <rPh sb="0" eb="5">
      <t>ジギョウケイカクショ</t>
    </rPh>
    <phoneticPr fontId="3"/>
  </si>
  <si>
    <t>令和6</t>
    <rPh sb="0" eb="2">
      <t>レイワ</t>
    </rPh>
    <phoneticPr fontId="70"/>
  </si>
  <si>
    <t>地域貢献の内容</t>
    <rPh sb="0" eb="2">
      <t>チイキ</t>
    </rPh>
    <rPh sb="2" eb="4">
      <t>コウケン</t>
    </rPh>
    <rPh sb="5" eb="7">
      <t>ナイヨウ</t>
    </rPh>
    <phoneticPr fontId="3"/>
  </si>
  <si>
    <t>単位</t>
    <rPh sb="0" eb="2">
      <t>タンイ</t>
    </rPh>
    <phoneticPr fontId="3"/>
  </si>
  <si>
    <t>運営期間</t>
    <phoneticPr fontId="3"/>
  </si>
  <si>
    <t>合　計</t>
    <rPh sb="0" eb="1">
      <t>ゴウ</t>
    </rPh>
    <rPh sb="2" eb="3">
      <t>ケイ</t>
    </rPh>
    <phoneticPr fontId="3"/>
  </si>
  <si>
    <t>2028年度</t>
    <rPh sb="4" eb="5">
      <t>ネン</t>
    </rPh>
    <rPh sb="5" eb="6">
      <t>ド</t>
    </rPh>
    <phoneticPr fontId="3"/>
  </si>
  <si>
    <t>2029年度</t>
    <rPh sb="4" eb="5">
      <t>ネン</t>
    </rPh>
    <rPh sb="5" eb="6">
      <t>ド</t>
    </rPh>
    <phoneticPr fontId="3"/>
  </si>
  <si>
    <t>2030年度</t>
    <rPh sb="4" eb="5">
      <t>ネン</t>
    </rPh>
    <rPh sb="5" eb="6">
      <t>ド</t>
    </rPh>
    <phoneticPr fontId="3"/>
  </si>
  <si>
    <t>2031年度</t>
    <rPh sb="4" eb="5">
      <t>ネン</t>
    </rPh>
    <rPh sb="5" eb="6">
      <t>ド</t>
    </rPh>
    <phoneticPr fontId="3"/>
  </si>
  <si>
    <t>2032年度</t>
    <rPh sb="4" eb="5">
      <t>ネン</t>
    </rPh>
    <rPh sb="5" eb="6">
      <t>ド</t>
    </rPh>
    <phoneticPr fontId="3"/>
  </si>
  <si>
    <t>2033年度</t>
    <rPh sb="4" eb="5">
      <t>ネン</t>
    </rPh>
    <rPh sb="5" eb="6">
      <t>ド</t>
    </rPh>
    <phoneticPr fontId="3"/>
  </si>
  <si>
    <t>2034年度</t>
    <rPh sb="4" eb="5">
      <t>ネン</t>
    </rPh>
    <rPh sb="5" eb="6">
      <t>ド</t>
    </rPh>
    <phoneticPr fontId="3"/>
  </si>
  <si>
    <t>2035年度</t>
    <rPh sb="4" eb="5">
      <t>ネン</t>
    </rPh>
    <rPh sb="5" eb="6">
      <t>ド</t>
    </rPh>
    <phoneticPr fontId="3"/>
  </si>
  <si>
    <t>2036年度</t>
    <rPh sb="4" eb="5">
      <t>ネン</t>
    </rPh>
    <rPh sb="5" eb="6">
      <t>ド</t>
    </rPh>
    <phoneticPr fontId="3"/>
  </si>
  <si>
    <t>2037年度</t>
    <rPh sb="4" eb="5">
      <t>ネン</t>
    </rPh>
    <rPh sb="5" eb="6">
      <t>ド</t>
    </rPh>
    <phoneticPr fontId="3"/>
  </si>
  <si>
    <t>2038年度</t>
    <rPh sb="4" eb="5">
      <t>ネン</t>
    </rPh>
    <rPh sb="5" eb="6">
      <t>ド</t>
    </rPh>
    <phoneticPr fontId="3"/>
  </si>
  <si>
    <t>2039年度</t>
    <rPh sb="4" eb="5">
      <t>ネン</t>
    </rPh>
    <rPh sb="5" eb="6">
      <t>ド</t>
    </rPh>
    <phoneticPr fontId="3"/>
  </si>
  <si>
    <t>千円</t>
    <rPh sb="0" eb="2">
      <t>センエン</t>
    </rPh>
    <phoneticPr fontId="3"/>
  </si>
  <si>
    <t>職種（雇用形態）</t>
    <rPh sb="0" eb="2">
      <t>ショクシュ</t>
    </rPh>
    <rPh sb="3" eb="5">
      <t>コヨウ</t>
    </rPh>
    <rPh sb="5" eb="7">
      <t>ケイタイ</t>
    </rPh>
    <phoneticPr fontId="3"/>
  </si>
  <si>
    <t>－</t>
    <phoneticPr fontId="3"/>
  </si>
  <si>
    <t>雇用予定人数</t>
    <rPh sb="0" eb="2">
      <t>コヨウ</t>
    </rPh>
    <rPh sb="2" eb="4">
      <t>ヨテイ</t>
    </rPh>
    <rPh sb="4" eb="6">
      <t>ニンズウ</t>
    </rPh>
    <phoneticPr fontId="3"/>
  </si>
  <si>
    <t>人</t>
    <rPh sb="0" eb="1">
      <t>ニン</t>
    </rPh>
    <phoneticPr fontId="3"/>
  </si>
  <si>
    <t>賃金（平均年収）</t>
    <rPh sb="0" eb="2">
      <t>チンギン</t>
    </rPh>
    <rPh sb="3" eb="5">
      <t>ヘイキン</t>
    </rPh>
    <rPh sb="5" eb="7">
      <t>ネンシュウ</t>
    </rPh>
    <phoneticPr fontId="3"/>
  </si>
  <si>
    <t>千円/人</t>
    <rPh sb="0" eb="2">
      <t>センエン</t>
    </rPh>
    <rPh sb="3" eb="4">
      <t>ニン</t>
    </rPh>
    <phoneticPr fontId="3"/>
  </si>
  <si>
    <t>年間雇用金額</t>
    <rPh sb="0" eb="2">
      <t>ネンカン</t>
    </rPh>
    <rPh sb="2" eb="4">
      <t>コヨウ</t>
    </rPh>
    <rPh sb="4" eb="6">
      <t>キンガク</t>
    </rPh>
    <phoneticPr fontId="3"/>
  </si>
  <si>
    <t>－</t>
  </si>
  <si>
    <t>○○修繕工事発注</t>
    <rPh sb="2" eb="4">
      <t>シュウゼン</t>
    </rPh>
    <rPh sb="4" eb="6">
      <t>コウジ</t>
    </rPh>
    <rPh sb="6" eb="8">
      <t>ハッチュウ</t>
    </rPh>
    <phoneticPr fontId="3"/>
  </si>
  <si>
    <t>○○発注</t>
    <rPh sb="2" eb="4">
      <t>ハッチュウ</t>
    </rPh>
    <phoneticPr fontId="3"/>
  </si>
  <si>
    <t>※1　必要に応じて行を追加して記入すること。</t>
    <phoneticPr fontId="3"/>
  </si>
  <si>
    <t>受付グループ名：</t>
    <rPh sb="0" eb="2">
      <t>ウケツケ</t>
    </rPh>
    <rPh sb="6" eb="7">
      <t>メイ</t>
    </rPh>
    <phoneticPr fontId="3"/>
  </si>
  <si>
    <t>様式第16号-1-2（別紙1）</t>
    <rPh sb="11" eb="13">
      <t>ベッシ</t>
    </rPh>
    <phoneticPr fontId="3"/>
  </si>
  <si>
    <t>ＳＰＣ及び施設構成人員</t>
    <rPh sb="3" eb="4">
      <t>オヨ</t>
    </rPh>
    <rPh sb="5" eb="7">
      <t>シセツ</t>
    </rPh>
    <rPh sb="7" eb="9">
      <t>コウセイ</t>
    </rPh>
    <rPh sb="9" eb="11">
      <t>ジンイン</t>
    </rPh>
    <phoneticPr fontId="3"/>
  </si>
  <si>
    <t>１．ＳＰＣ</t>
    <phoneticPr fontId="3"/>
  </si>
  <si>
    <t>種別</t>
    <rPh sb="0" eb="2">
      <t>シュベツ</t>
    </rPh>
    <phoneticPr fontId="3"/>
  </si>
  <si>
    <r>
      <t xml:space="preserve">職　種
</t>
    </r>
    <r>
      <rPr>
        <sz val="10"/>
        <rFont val="ＭＳ 明朝"/>
        <family val="1"/>
        <charset val="128"/>
      </rPr>
      <t>（必要な法的資格）</t>
    </r>
    <phoneticPr fontId="3"/>
  </si>
  <si>
    <t>人件費単価
（千円/人）</t>
    <rPh sb="0" eb="3">
      <t>ジンケンヒ</t>
    </rPh>
    <rPh sb="3" eb="5">
      <t>タンカ</t>
    </rPh>
    <rPh sb="7" eb="9">
      <t>センエン</t>
    </rPh>
    <rPh sb="10" eb="11">
      <t>ニン</t>
    </rPh>
    <phoneticPr fontId="3"/>
  </si>
  <si>
    <t>必要人数
（人）</t>
    <phoneticPr fontId="3"/>
  </si>
  <si>
    <t>人件費合計
（千円）</t>
    <rPh sb="0" eb="3">
      <t>ジンケンヒ</t>
    </rPh>
    <rPh sb="3" eb="5">
      <t>ゴウケイ</t>
    </rPh>
    <rPh sb="7" eb="9">
      <t>センエン</t>
    </rPh>
    <phoneticPr fontId="3"/>
  </si>
  <si>
    <t>管理要員</t>
    <rPh sb="0" eb="2">
      <t>カンリ</t>
    </rPh>
    <rPh sb="2" eb="4">
      <t>ヨウイン</t>
    </rPh>
    <phoneticPr fontId="3"/>
  </si>
  <si>
    <t>小　計</t>
  </si>
  <si>
    <t>運転要員</t>
    <rPh sb="0" eb="2">
      <t>ウンテン</t>
    </rPh>
    <rPh sb="2" eb="4">
      <t>ヨウイン</t>
    </rPh>
    <phoneticPr fontId="3"/>
  </si>
  <si>
    <t>その他</t>
  </si>
  <si>
    <t>総　計</t>
  </si>
  <si>
    <t>２．高効率ごみ発電施設</t>
    <rPh sb="2" eb="5">
      <t>コウコウリツ</t>
    </rPh>
    <rPh sb="7" eb="9">
      <t>ハツデン</t>
    </rPh>
    <rPh sb="9" eb="11">
      <t>シセツ</t>
    </rPh>
    <phoneticPr fontId="3"/>
  </si>
  <si>
    <t>３．マテリアルリサイクル推進施設</t>
    <rPh sb="12" eb="14">
      <t>スイシン</t>
    </rPh>
    <rPh sb="14" eb="16">
      <t>シセツ</t>
    </rPh>
    <phoneticPr fontId="3"/>
  </si>
  <si>
    <t>※2　兼務等がある場合や運営期間中に人数を変更する場合には、明確に記載すること。</t>
    <rPh sb="3" eb="5">
      <t>ケンム</t>
    </rPh>
    <rPh sb="5" eb="6">
      <t>トウ</t>
    </rPh>
    <rPh sb="9" eb="11">
      <t>バアイ</t>
    </rPh>
    <rPh sb="12" eb="14">
      <t>ウンエイ</t>
    </rPh>
    <rPh sb="14" eb="17">
      <t>キカンチュウ</t>
    </rPh>
    <rPh sb="18" eb="20">
      <t>ニンズウ</t>
    </rPh>
    <rPh sb="21" eb="23">
      <t>ヘンコウ</t>
    </rPh>
    <rPh sb="25" eb="27">
      <t>バアイ</t>
    </rPh>
    <rPh sb="30" eb="32">
      <t>メイカク</t>
    </rPh>
    <rPh sb="33" eb="35">
      <t>キサイ</t>
    </rPh>
    <phoneticPr fontId="3"/>
  </si>
  <si>
    <t>合計</t>
    <rPh sb="0" eb="2">
      <t>ゴウケイ</t>
    </rPh>
    <phoneticPr fontId="76"/>
  </si>
  <si>
    <t>計</t>
    <rPh sb="0" eb="1">
      <t>ケイ</t>
    </rPh>
    <phoneticPr fontId="76"/>
  </si>
  <si>
    <t>売電量</t>
    <rPh sb="0" eb="2">
      <t>バイデン</t>
    </rPh>
    <rPh sb="2" eb="3">
      <t>リョウ</t>
    </rPh>
    <phoneticPr fontId="76"/>
  </si>
  <si>
    <t>電力</t>
    <rPh sb="0" eb="2">
      <t>デンリョク</t>
    </rPh>
    <phoneticPr fontId="76"/>
  </si>
  <si>
    <t>削減分</t>
    <rPh sb="0" eb="2">
      <t>サクゲン</t>
    </rPh>
    <rPh sb="2" eb="3">
      <t>ブン</t>
    </rPh>
    <phoneticPr fontId="76"/>
  </si>
  <si>
    <t>買電量</t>
    <rPh sb="0" eb="2">
      <t>カイデン</t>
    </rPh>
    <rPh sb="2" eb="3">
      <t>リョウ</t>
    </rPh>
    <phoneticPr fontId="76"/>
  </si>
  <si>
    <t>コークス</t>
    <phoneticPr fontId="76"/>
  </si>
  <si>
    <t>都市ガス</t>
    <rPh sb="0" eb="2">
      <t>トシ</t>
    </rPh>
    <phoneticPr fontId="76"/>
  </si>
  <si>
    <t>軽油</t>
    <rPh sb="0" eb="2">
      <t>ケイユ</t>
    </rPh>
    <phoneticPr fontId="77"/>
  </si>
  <si>
    <t>Ａ重油</t>
    <rPh sb="1" eb="3">
      <t>ジュウユ</t>
    </rPh>
    <phoneticPr fontId="77"/>
  </si>
  <si>
    <t>灯油</t>
    <rPh sb="0" eb="2">
      <t>トウユ</t>
    </rPh>
    <phoneticPr fontId="77"/>
  </si>
  <si>
    <t>燃料使用</t>
    <rPh sb="0" eb="2">
      <t>ネンリョウ</t>
    </rPh>
    <rPh sb="2" eb="4">
      <t>シヨウ</t>
    </rPh>
    <phoneticPr fontId="76"/>
  </si>
  <si>
    <t>排出分</t>
    <rPh sb="0" eb="2">
      <t>ハイシュツ</t>
    </rPh>
    <rPh sb="2" eb="3">
      <t>ブン</t>
    </rPh>
    <phoneticPr fontId="76"/>
  </si>
  <si>
    <t>二酸化炭素
排出量</t>
    <rPh sb="0" eb="3">
      <t>ニサンカ</t>
    </rPh>
    <rPh sb="3" eb="5">
      <t>タンソ</t>
    </rPh>
    <rPh sb="6" eb="8">
      <t>ハイシュツ</t>
    </rPh>
    <rPh sb="8" eb="9">
      <t>リョウ</t>
    </rPh>
    <phoneticPr fontId="76"/>
  </si>
  <si>
    <t>kWh/年</t>
    <phoneticPr fontId="76"/>
  </si>
  <si>
    <t>t/年</t>
    <phoneticPr fontId="76"/>
  </si>
  <si>
    <t>L/年</t>
    <rPh sb="2" eb="3">
      <t>ネン</t>
    </rPh>
    <phoneticPr fontId="76"/>
  </si>
  <si>
    <t>活動量</t>
    <rPh sb="0" eb="3">
      <t>カツドウリョウ</t>
    </rPh>
    <phoneticPr fontId="76"/>
  </si>
  <si>
    <t>数値</t>
    <rPh sb="0" eb="2">
      <t>スウチ</t>
    </rPh>
    <phoneticPr fontId="76"/>
  </si>
  <si>
    <t>単位</t>
    <rPh sb="0" eb="2">
      <t>タンイ</t>
    </rPh>
    <phoneticPr fontId="76"/>
  </si>
  <si>
    <t>項目</t>
    <rPh sb="0" eb="2">
      <t>コウモク</t>
    </rPh>
    <phoneticPr fontId="76"/>
  </si>
  <si>
    <t>種類</t>
    <rPh sb="0" eb="2">
      <t>シュルイ</t>
    </rPh>
    <phoneticPr fontId="76"/>
  </si>
  <si>
    <t>軽油</t>
    <rPh sb="0" eb="2">
      <t>ケイユ</t>
    </rPh>
    <phoneticPr fontId="76"/>
  </si>
  <si>
    <t>値</t>
    <rPh sb="0" eb="1">
      <t>アタイ</t>
    </rPh>
    <phoneticPr fontId="76"/>
  </si>
  <si>
    <t>温室効果ガスの排出量</t>
    <rPh sb="0" eb="2">
      <t>オンシツ</t>
    </rPh>
    <rPh sb="2" eb="4">
      <t>コウカ</t>
    </rPh>
    <rPh sb="7" eb="10">
      <t>ハイシュツリョウ</t>
    </rPh>
    <phoneticPr fontId="76"/>
  </si>
  <si>
    <t>部　品</t>
    <phoneticPr fontId="3"/>
  </si>
  <si>
    <t>予備
有無</t>
    <rPh sb="0" eb="2">
      <t>ヨビ</t>
    </rPh>
    <rPh sb="3" eb="5">
      <t>ウム</t>
    </rPh>
    <phoneticPr fontId="3"/>
  </si>
  <si>
    <t>整備スケジュール</t>
    <rPh sb="0" eb="2">
      <t>セイビ</t>
    </rPh>
    <phoneticPr fontId="3"/>
  </si>
  <si>
    <t>2028
年度</t>
    <rPh sb="5" eb="7">
      <t>ネンド</t>
    </rPh>
    <phoneticPr fontId="3"/>
  </si>
  <si>
    <t>2029
年度</t>
    <rPh sb="5" eb="7">
      <t>ネンド</t>
    </rPh>
    <phoneticPr fontId="3"/>
  </si>
  <si>
    <t>2030
年度</t>
    <rPh sb="5" eb="7">
      <t>ネンド</t>
    </rPh>
    <phoneticPr fontId="3"/>
  </si>
  <si>
    <t>2031
年度</t>
    <rPh sb="5" eb="7">
      <t>ネンド</t>
    </rPh>
    <phoneticPr fontId="3"/>
  </si>
  <si>
    <t>2032
年度</t>
    <rPh sb="5" eb="7">
      <t>ネンド</t>
    </rPh>
    <phoneticPr fontId="3"/>
  </si>
  <si>
    <t>2033
年度</t>
    <rPh sb="5" eb="7">
      <t>ネンド</t>
    </rPh>
    <phoneticPr fontId="3"/>
  </si>
  <si>
    <t>2034
年度</t>
    <rPh sb="5" eb="7">
      <t>ネンド</t>
    </rPh>
    <phoneticPr fontId="3"/>
  </si>
  <si>
    <t>2035
年度</t>
    <rPh sb="5" eb="7">
      <t>ネンド</t>
    </rPh>
    <phoneticPr fontId="3"/>
  </si>
  <si>
    <t>2036
年度</t>
    <rPh sb="5" eb="7">
      <t>ネンド</t>
    </rPh>
    <phoneticPr fontId="3"/>
  </si>
  <si>
    <t>2037
年度</t>
    <rPh sb="5" eb="7">
      <t>ネンド</t>
    </rPh>
    <phoneticPr fontId="3"/>
  </si>
  <si>
    <t>2038
年度</t>
    <rPh sb="5" eb="7">
      <t>ネンド</t>
    </rPh>
    <phoneticPr fontId="3"/>
  </si>
  <si>
    <t>2039
年度</t>
    <rPh sb="5" eb="7">
      <t>ネンド</t>
    </rPh>
    <phoneticPr fontId="3"/>
  </si>
  <si>
    <t>1年目</t>
    <rPh sb="1" eb="3">
      <t>ネンメ</t>
    </rPh>
    <phoneticPr fontId="3"/>
  </si>
  <si>
    <t>2年目</t>
    <rPh sb="1" eb="3">
      <t>ネンメ</t>
    </rPh>
    <phoneticPr fontId="3"/>
  </si>
  <si>
    <t>3年目</t>
    <rPh sb="1" eb="3">
      <t>ネンメ</t>
    </rPh>
    <phoneticPr fontId="3"/>
  </si>
  <si>
    <t>4年目</t>
    <rPh sb="1" eb="3">
      <t>ネンメ</t>
    </rPh>
    <phoneticPr fontId="3"/>
  </si>
  <si>
    <t>5年目</t>
    <rPh sb="1" eb="3">
      <t>ネンメ</t>
    </rPh>
    <phoneticPr fontId="3"/>
  </si>
  <si>
    <t>6年目</t>
    <rPh sb="1" eb="3">
      <t>ネンメ</t>
    </rPh>
    <phoneticPr fontId="3"/>
  </si>
  <si>
    <t>7年目</t>
    <rPh sb="1" eb="3">
      <t>ネンメ</t>
    </rPh>
    <phoneticPr fontId="3"/>
  </si>
  <si>
    <t>8年目</t>
    <rPh sb="1" eb="3">
      <t>ネンメ</t>
    </rPh>
    <phoneticPr fontId="3"/>
  </si>
  <si>
    <t>9年目</t>
    <rPh sb="1" eb="3">
      <t>ネンメ</t>
    </rPh>
    <phoneticPr fontId="3"/>
  </si>
  <si>
    <t>10年目</t>
    <rPh sb="2" eb="4">
      <t>ネンメ</t>
    </rPh>
    <phoneticPr fontId="3"/>
  </si>
  <si>
    <t>11年目</t>
    <rPh sb="2" eb="4">
      <t>ネンメ</t>
    </rPh>
    <phoneticPr fontId="3"/>
  </si>
  <si>
    <t>12年目</t>
    <rPh sb="2" eb="4">
      <t>ネンメ</t>
    </rPh>
    <phoneticPr fontId="3"/>
  </si>
  <si>
    <t>13年目</t>
    <rPh sb="2" eb="4">
      <t>ネンメ</t>
    </rPh>
    <phoneticPr fontId="3"/>
  </si>
  <si>
    <t>14年目</t>
    <rPh sb="2" eb="4">
      <t>ネンメ</t>
    </rPh>
    <phoneticPr fontId="3"/>
  </si>
  <si>
    <t>15年目</t>
    <rPh sb="2" eb="4">
      <t>ネンメ</t>
    </rPh>
    <phoneticPr fontId="3"/>
  </si>
  <si>
    <t>受入供給設備</t>
    <rPh sb="0" eb="2">
      <t>ウケイレ</t>
    </rPh>
    <rPh sb="2" eb="6">
      <t>キョウキュウセツビ</t>
    </rPh>
    <phoneticPr fontId="3"/>
  </si>
  <si>
    <t>その他</t>
    <rPh sb="2" eb="3">
      <t>タ</t>
    </rPh>
    <phoneticPr fontId="3"/>
  </si>
  <si>
    <t>焼却施設推進施設</t>
    <rPh sb="0" eb="4">
      <t>ショウキャクシセツ</t>
    </rPh>
    <rPh sb="4" eb="6">
      <t>スイシン</t>
    </rPh>
    <rPh sb="6" eb="8">
      <t>シセツ</t>
    </rPh>
    <phoneticPr fontId="3"/>
  </si>
  <si>
    <t>2040
年度</t>
    <rPh sb="5" eb="7">
      <t>ネンド</t>
    </rPh>
    <phoneticPr fontId="3"/>
  </si>
  <si>
    <t>2041
年度</t>
    <rPh sb="5" eb="7">
      <t>ネンド</t>
    </rPh>
    <phoneticPr fontId="3"/>
  </si>
  <si>
    <t>2042
年度</t>
    <rPh sb="5" eb="7">
      <t>ネンド</t>
    </rPh>
    <phoneticPr fontId="3"/>
  </si>
  <si>
    <t>2043
年度</t>
    <rPh sb="5" eb="7">
      <t>ネンド</t>
    </rPh>
    <phoneticPr fontId="3"/>
  </si>
  <si>
    <t>2044
年度</t>
    <rPh sb="5" eb="7">
      <t>ネンド</t>
    </rPh>
    <phoneticPr fontId="3"/>
  </si>
  <si>
    <t>2045
年度</t>
    <rPh sb="5" eb="7">
      <t>ネンド</t>
    </rPh>
    <phoneticPr fontId="3"/>
  </si>
  <si>
    <t>2046
年度</t>
    <rPh sb="5" eb="7">
      <t>ネンド</t>
    </rPh>
    <phoneticPr fontId="3"/>
  </si>
  <si>
    <t>2047
年度</t>
    <rPh sb="5" eb="7">
      <t>ネンド</t>
    </rPh>
    <phoneticPr fontId="3"/>
  </si>
  <si>
    <t>2048
年度</t>
    <rPh sb="5" eb="7">
      <t>ネンド</t>
    </rPh>
    <phoneticPr fontId="3"/>
  </si>
  <si>
    <t>2049
年度</t>
    <rPh sb="5" eb="7">
      <t>ネンド</t>
    </rPh>
    <phoneticPr fontId="3"/>
  </si>
  <si>
    <t>2050
年度</t>
    <rPh sb="5" eb="7">
      <t>ネンド</t>
    </rPh>
    <phoneticPr fontId="3"/>
  </si>
  <si>
    <t>2051
年度</t>
    <rPh sb="5" eb="7">
      <t>ネンド</t>
    </rPh>
    <phoneticPr fontId="3"/>
  </si>
  <si>
    <t>2052
年度</t>
    <rPh sb="5" eb="7">
      <t>ネンド</t>
    </rPh>
    <phoneticPr fontId="3"/>
  </si>
  <si>
    <t>2053
年度</t>
    <rPh sb="5" eb="7">
      <t>ネンド</t>
    </rPh>
    <phoneticPr fontId="3"/>
  </si>
  <si>
    <t>2054
年度</t>
    <rPh sb="5" eb="7">
      <t>ネンド</t>
    </rPh>
    <phoneticPr fontId="3"/>
  </si>
  <si>
    <t>2055
年度</t>
    <rPh sb="5" eb="7">
      <t>ネンド</t>
    </rPh>
    <phoneticPr fontId="3"/>
  </si>
  <si>
    <t>2056
年度</t>
    <rPh sb="5" eb="7">
      <t>ネンド</t>
    </rPh>
    <phoneticPr fontId="3"/>
  </si>
  <si>
    <t>2057
年度</t>
    <rPh sb="5" eb="7">
      <t>ネンド</t>
    </rPh>
    <phoneticPr fontId="3"/>
  </si>
  <si>
    <t>16年目</t>
    <rPh sb="2" eb="4">
      <t>ネンメ</t>
    </rPh>
    <phoneticPr fontId="3"/>
  </si>
  <si>
    <t>17年目</t>
    <rPh sb="2" eb="4">
      <t>ネンメ</t>
    </rPh>
    <phoneticPr fontId="3"/>
  </si>
  <si>
    <t>18年目</t>
    <rPh sb="2" eb="4">
      <t>ネンメ</t>
    </rPh>
    <phoneticPr fontId="3"/>
  </si>
  <si>
    <t>19年目</t>
    <rPh sb="2" eb="4">
      <t>ネンメ</t>
    </rPh>
    <phoneticPr fontId="3"/>
  </si>
  <si>
    <t>20年目</t>
    <rPh sb="2" eb="4">
      <t>ネンメ</t>
    </rPh>
    <phoneticPr fontId="3"/>
  </si>
  <si>
    <t>21年目</t>
    <rPh sb="2" eb="4">
      <t>ネンメ</t>
    </rPh>
    <phoneticPr fontId="3"/>
  </si>
  <si>
    <t>22年目</t>
    <rPh sb="2" eb="4">
      <t>ネンメ</t>
    </rPh>
    <phoneticPr fontId="3"/>
  </si>
  <si>
    <t>23年目</t>
    <rPh sb="2" eb="4">
      <t>ネンメ</t>
    </rPh>
    <phoneticPr fontId="3"/>
  </si>
  <si>
    <t>24年目</t>
    <rPh sb="2" eb="4">
      <t>ネンメ</t>
    </rPh>
    <phoneticPr fontId="3"/>
  </si>
  <si>
    <t>25年目</t>
    <rPh sb="2" eb="4">
      <t>ネンメ</t>
    </rPh>
    <phoneticPr fontId="3"/>
  </si>
  <si>
    <t>26年目</t>
    <rPh sb="2" eb="4">
      <t>ネンメ</t>
    </rPh>
    <phoneticPr fontId="3"/>
  </si>
  <si>
    <t>27年目</t>
    <rPh sb="2" eb="4">
      <t>ネンメ</t>
    </rPh>
    <phoneticPr fontId="3"/>
  </si>
  <si>
    <t>28年目</t>
    <rPh sb="2" eb="4">
      <t>ネンメ</t>
    </rPh>
    <phoneticPr fontId="3"/>
  </si>
  <si>
    <t>29年目</t>
    <rPh sb="2" eb="4">
      <t>ネンメ</t>
    </rPh>
    <phoneticPr fontId="3"/>
  </si>
  <si>
    <t>30年目</t>
    <rPh sb="2" eb="4">
      <t>ネンメ</t>
    </rPh>
    <phoneticPr fontId="3"/>
  </si>
  <si>
    <t>施設・設備</t>
    <rPh sb="0" eb="2">
      <t>シセツ</t>
    </rPh>
    <phoneticPr fontId="3"/>
  </si>
  <si>
    <t>受入供給設備</t>
    <rPh sb="0" eb="2">
      <t>ウケイ</t>
    </rPh>
    <rPh sb="2" eb="4">
      <t>キョウキュウ</t>
    </rPh>
    <rPh sb="4" eb="6">
      <t>セツビ</t>
    </rPh>
    <phoneticPr fontId="3"/>
  </si>
  <si>
    <t>維持補修費</t>
    <rPh sb="0" eb="4">
      <t>イジホシュウ</t>
    </rPh>
    <rPh sb="4" eb="5">
      <t>ヒ</t>
    </rPh>
    <phoneticPr fontId="3"/>
  </si>
  <si>
    <t>（千円）</t>
    <phoneticPr fontId="3"/>
  </si>
  <si>
    <t>・・・</t>
    <phoneticPr fontId="3"/>
  </si>
  <si>
    <t>ヤード</t>
    <phoneticPr fontId="3"/>
  </si>
  <si>
    <t>その他</t>
    <rPh sb="2" eb="3">
      <t>ホカ</t>
    </rPh>
    <phoneticPr fontId="3"/>
  </si>
  <si>
    <r>
      <rPr>
        <sz val="22"/>
        <rFont val="ＭＳ 明朝"/>
        <family val="1"/>
        <charset val="128"/>
      </rPr>
      <t xml:space="preserve">
（仮称）行田羽生資源環境組合
新ごみ処理施設整備運営事業
様式集
（エクセル版）
</t>
    </r>
    <r>
      <rPr>
        <sz val="11"/>
        <rFont val="ＭＳ Ｐゴシック"/>
        <family val="3"/>
        <charset val="128"/>
      </rPr>
      <t xml:space="preserve">
</t>
    </r>
    <phoneticPr fontId="3"/>
  </si>
  <si>
    <t>※１：運営対象施設を対象に各設備を構成する主要な機器及びその部品を列挙すること。</t>
    <rPh sb="3" eb="5">
      <t>ウンエイ</t>
    </rPh>
    <rPh sb="5" eb="7">
      <t>タイショウ</t>
    </rPh>
    <rPh sb="7" eb="9">
      <t>シセツ</t>
    </rPh>
    <rPh sb="10" eb="12">
      <t>タイショウ</t>
    </rPh>
    <rPh sb="13" eb="16">
      <t>カクセツビ</t>
    </rPh>
    <rPh sb="17" eb="19">
      <t>コウセイ</t>
    </rPh>
    <rPh sb="21" eb="23">
      <t>シュヨウ</t>
    </rPh>
    <rPh sb="24" eb="26">
      <t>キキ</t>
    </rPh>
    <rPh sb="26" eb="27">
      <t>オヨ</t>
    </rPh>
    <rPh sb="30" eb="32">
      <t>ブヒン</t>
    </rPh>
    <rPh sb="33" eb="35">
      <t>レッキョ</t>
    </rPh>
    <phoneticPr fontId="3"/>
  </si>
  <si>
    <t>※２：整備スケジュール欄は、該当する年度に○印をつけ、各年度の維持補修費の合計金額を維持補修費欄に記入すること。</t>
    <rPh sb="3" eb="5">
      <t>セイビ</t>
    </rPh>
    <rPh sb="11" eb="12">
      <t>ラン</t>
    </rPh>
    <rPh sb="14" eb="16">
      <t>ガイトウ</t>
    </rPh>
    <rPh sb="18" eb="20">
      <t>ネンド</t>
    </rPh>
    <rPh sb="22" eb="23">
      <t>ジルシ</t>
    </rPh>
    <rPh sb="27" eb="30">
      <t>カクネンド</t>
    </rPh>
    <rPh sb="31" eb="33">
      <t>イジ</t>
    </rPh>
    <rPh sb="33" eb="35">
      <t>ホシュウ</t>
    </rPh>
    <rPh sb="35" eb="36">
      <t>ヒ</t>
    </rPh>
    <rPh sb="37" eb="39">
      <t>ゴウケイ</t>
    </rPh>
    <rPh sb="39" eb="41">
      <t>キンガク</t>
    </rPh>
    <rPh sb="42" eb="44">
      <t>イジ</t>
    </rPh>
    <rPh sb="44" eb="46">
      <t>ホシュウ</t>
    </rPh>
    <rPh sb="46" eb="47">
      <t>ヒ</t>
    </rPh>
    <rPh sb="47" eb="48">
      <t>ラン</t>
    </rPh>
    <rPh sb="49" eb="51">
      <t>キニュウ</t>
    </rPh>
    <phoneticPr fontId="3"/>
  </si>
  <si>
    <t>※３：必要に応じ枠、ページ数を増やして記入すること。</t>
    <rPh sb="8" eb="9">
      <t>ワク</t>
    </rPh>
    <rPh sb="13" eb="14">
      <t>スウ</t>
    </rPh>
    <phoneticPr fontId="3"/>
  </si>
  <si>
    <t>設計･建設期間
(事業契約締結
～2028年度)</t>
    <rPh sb="0" eb="2">
      <t>セッケイ</t>
    </rPh>
    <rPh sb="3" eb="5">
      <t>ケンセツ</t>
    </rPh>
    <rPh sb="5" eb="7">
      <t>キカン</t>
    </rPh>
    <rPh sb="9" eb="11">
      <t>ジギョウ</t>
    </rPh>
    <rPh sb="11" eb="13">
      <t>ケイヤク</t>
    </rPh>
    <rPh sb="13" eb="15">
      <t>テイケツ</t>
    </rPh>
    <rPh sb="21" eb="22">
      <t>ネン</t>
    </rPh>
    <rPh sb="22" eb="23">
      <t>ド</t>
    </rPh>
    <phoneticPr fontId="3"/>
  </si>
  <si>
    <t>2040年度</t>
    <rPh sb="4" eb="5">
      <t>ネン</t>
    </rPh>
    <rPh sb="5" eb="6">
      <t>ド</t>
    </rPh>
    <phoneticPr fontId="3"/>
  </si>
  <si>
    <t>2041年度</t>
    <rPh sb="4" eb="5">
      <t>ネン</t>
    </rPh>
    <rPh sb="5" eb="6">
      <t>ド</t>
    </rPh>
    <phoneticPr fontId="3"/>
  </si>
  <si>
    <t>2042年度</t>
    <rPh sb="4" eb="5">
      <t>ネン</t>
    </rPh>
    <rPh sb="5" eb="6">
      <t>ド</t>
    </rPh>
    <phoneticPr fontId="3"/>
  </si>
  <si>
    <t>2043年度</t>
    <rPh sb="4" eb="5">
      <t>ネン</t>
    </rPh>
    <rPh sb="5" eb="6">
      <t>ド</t>
    </rPh>
    <phoneticPr fontId="3"/>
  </si>
  <si>
    <t>2044年度</t>
    <rPh sb="4" eb="5">
      <t>ネン</t>
    </rPh>
    <rPh sb="5" eb="6">
      <t>ド</t>
    </rPh>
    <phoneticPr fontId="3"/>
  </si>
  <si>
    <t>2045年度</t>
    <rPh sb="4" eb="5">
      <t>ネン</t>
    </rPh>
    <rPh sb="5" eb="6">
      <t>ド</t>
    </rPh>
    <phoneticPr fontId="3"/>
  </si>
  <si>
    <t>2046年度</t>
    <rPh sb="4" eb="5">
      <t>ネン</t>
    </rPh>
    <rPh sb="5" eb="6">
      <t>ド</t>
    </rPh>
    <phoneticPr fontId="3"/>
  </si>
  <si>
    <t>2047年度</t>
    <rPh sb="4" eb="5">
      <t>ネン</t>
    </rPh>
    <rPh sb="5" eb="6">
      <t>ド</t>
    </rPh>
    <phoneticPr fontId="3"/>
  </si>
  <si>
    <t>主な用途</t>
    <rPh sb="0" eb="1">
      <t>オモ</t>
    </rPh>
    <rPh sb="2" eb="4">
      <t>ヨウト</t>
    </rPh>
    <phoneticPr fontId="76"/>
  </si>
  <si>
    <t>LPG</t>
    <phoneticPr fontId="76"/>
  </si>
  <si>
    <t>年間の売電収益※</t>
    <rPh sb="0" eb="2">
      <t>ネンカン</t>
    </rPh>
    <rPh sb="3" eb="5">
      <t>バイデン</t>
    </rPh>
    <rPh sb="5" eb="7">
      <t>シュウエキ</t>
    </rPh>
    <phoneticPr fontId="3"/>
  </si>
  <si>
    <t>千円／年</t>
    <phoneticPr fontId="3"/>
  </si>
  <si>
    <t>様式第５号－２　設計、建設費</t>
    <phoneticPr fontId="3"/>
  </si>
  <si>
    <t>契約電力（kW）</t>
    <rPh sb="0" eb="2">
      <t>ケイヤク</t>
    </rPh>
    <rPh sb="2" eb="4">
      <t>デンリョク</t>
    </rPh>
    <phoneticPr fontId="6"/>
  </si>
  <si>
    <t>契約種別</t>
    <rPh sb="0" eb="2">
      <t>ケイヤク</t>
    </rPh>
    <rPh sb="2" eb="4">
      <t>シュベツ</t>
    </rPh>
    <phoneticPr fontId="6"/>
  </si>
  <si>
    <t>合計</t>
    <rPh sb="0" eb="2">
      <t>ゴウケイ</t>
    </rPh>
    <phoneticPr fontId="6"/>
  </si>
  <si>
    <t>売電電力量</t>
    <rPh sb="0" eb="2">
      <t>バイデン</t>
    </rPh>
    <rPh sb="2" eb="4">
      <t>デンリョク</t>
    </rPh>
    <rPh sb="4" eb="5">
      <t>リョウ</t>
    </rPh>
    <phoneticPr fontId="3"/>
  </si>
  <si>
    <t>電力量
（出）</t>
    <rPh sb="0" eb="2">
      <t>デンリョク</t>
    </rPh>
    <rPh sb="2" eb="3">
      <t>リョウ</t>
    </rPh>
    <rPh sb="5" eb="6">
      <t>デ</t>
    </rPh>
    <phoneticPr fontId="6"/>
  </si>
  <si>
    <t>購入電力量</t>
    <rPh sb="0" eb="2">
      <t>コウニュウ</t>
    </rPh>
    <rPh sb="2" eb="4">
      <t>デンリョク</t>
    </rPh>
    <rPh sb="4" eb="5">
      <t>リョウ</t>
    </rPh>
    <phoneticPr fontId="6"/>
  </si>
  <si>
    <t>電力量
（入）</t>
    <rPh sb="0" eb="2">
      <t>デンリョク</t>
    </rPh>
    <rPh sb="2" eb="3">
      <t>リョウ</t>
    </rPh>
    <rPh sb="5" eb="6">
      <t>イ</t>
    </rPh>
    <phoneticPr fontId="6"/>
  </si>
  <si>
    <t>単位</t>
    <rPh sb="0" eb="2">
      <t>タンイ</t>
    </rPh>
    <phoneticPr fontId="6"/>
  </si>
  <si>
    <t>①電力量</t>
    <rPh sb="1" eb="3">
      <t>デンリョク</t>
    </rPh>
    <rPh sb="3" eb="4">
      <t>リョウ</t>
    </rPh>
    <phoneticPr fontId="6"/>
  </si>
  <si>
    <t>売電関係</t>
    <rPh sb="0" eb="2">
      <t>バイデン</t>
    </rPh>
    <rPh sb="2" eb="4">
      <t>カンケイ</t>
    </rPh>
    <phoneticPr fontId="4"/>
  </si>
  <si>
    <t>kWh/年</t>
    <rPh sb="4" eb="5">
      <t>ネン</t>
    </rPh>
    <phoneticPr fontId="6"/>
  </si>
  <si>
    <t>kWh/年</t>
    <phoneticPr fontId="3"/>
  </si>
  <si>
    <t>kWh/年</t>
    <phoneticPr fontId="6"/>
  </si>
  <si>
    <t>※　法定実効税率は29.74%とする。（法人税23.2％、地方法人税10.3%、法人住民税（都民税・市民税）1.0％、法人市町村民税6.0%より。）異なる値を用いる場合は、説明欄でその算出根拠を示すこと。</t>
    <rPh sb="86" eb="88">
      <t>セツメイ</t>
    </rPh>
    <rPh sb="88" eb="89">
      <t>ラン</t>
    </rPh>
    <phoneticPr fontId="70"/>
  </si>
  <si>
    <t>収益</t>
    <rPh sb="0" eb="2">
      <t>シュウエキ</t>
    </rPh>
    <phoneticPr fontId="3"/>
  </si>
  <si>
    <t>（その他必要に応じて行を追加すること）</t>
    <rPh sb="3" eb="4">
      <t>タ</t>
    </rPh>
    <rPh sb="4" eb="6">
      <t>ヒツヨウ</t>
    </rPh>
    <rPh sb="7" eb="8">
      <t>オウ</t>
    </rPh>
    <rPh sb="10" eb="11">
      <t>ギョウ</t>
    </rPh>
    <rPh sb="12" eb="14">
      <t>ツイカ</t>
    </rPh>
    <phoneticPr fontId="3"/>
  </si>
  <si>
    <t>運営費</t>
    <phoneticPr fontId="3"/>
  </si>
  <si>
    <t>運営費（売電収益等控除前）</t>
    <rPh sb="4" eb="6">
      <t>バイデン</t>
    </rPh>
    <rPh sb="6" eb="8">
      <t>シュウエキ</t>
    </rPh>
    <rPh sb="8" eb="9">
      <t>ナド</t>
    </rPh>
    <rPh sb="9" eb="11">
      <t>コウジョ</t>
    </rPh>
    <rPh sb="11" eb="12">
      <t>マエ</t>
    </rPh>
    <phoneticPr fontId="3"/>
  </si>
  <si>
    <t>職種</t>
    <rPh sb="0" eb="2">
      <t>ショクシュ</t>
    </rPh>
    <phoneticPr fontId="3"/>
  </si>
  <si>
    <t>給与・年俸（単価）
（福利厚生費等含む）</t>
    <rPh sb="0" eb="2">
      <t>キュウヨ</t>
    </rPh>
    <rPh sb="3" eb="5">
      <t>ネンポウ</t>
    </rPh>
    <rPh sb="6" eb="8">
      <t>タンカ</t>
    </rPh>
    <rPh sb="11" eb="16">
      <t>フクリコウセイヒ</t>
    </rPh>
    <rPh sb="16" eb="17">
      <t>トウ</t>
    </rPh>
    <rPh sb="17" eb="18">
      <t>フク</t>
    </rPh>
    <phoneticPr fontId="3"/>
  </si>
  <si>
    <t>人数（人）及び給与</t>
    <rPh sb="0" eb="2">
      <t>ニンズウ</t>
    </rPh>
    <rPh sb="3" eb="4">
      <t>ニン</t>
    </rPh>
    <rPh sb="5" eb="6">
      <t>オヨ</t>
    </rPh>
    <rPh sb="7" eb="9">
      <t>キュウヨ</t>
    </rPh>
    <phoneticPr fontId="4"/>
  </si>
  <si>
    <t>合計</t>
    <rPh sb="0" eb="1">
      <t>ゴウ</t>
    </rPh>
    <rPh sb="1" eb="2">
      <t>ケイ</t>
    </rPh>
    <phoneticPr fontId="4"/>
  </si>
  <si>
    <t>　　　年度
 単位</t>
    <rPh sb="3" eb="5">
      <t>ネンド</t>
    </rPh>
    <rPh sb="7" eb="9">
      <t>タンイ</t>
    </rPh>
    <phoneticPr fontId="4"/>
  </si>
  <si>
    <t>日勤者</t>
    <rPh sb="0" eb="3">
      <t>ニッキンシャ</t>
    </rPh>
    <phoneticPr fontId="3"/>
  </si>
  <si>
    <t>人</t>
    <rPh sb="0" eb="1">
      <t>ニン</t>
    </rPh>
    <phoneticPr fontId="4"/>
  </si>
  <si>
    <t>千円</t>
    <rPh sb="0" eb="2">
      <t>センエン</t>
    </rPh>
    <phoneticPr fontId="4"/>
  </si>
  <si>
    <t>直勤者</t>
    <rPh sb="0" eb="1">
      <t>チョク</t>
    </rPh>
    <rPh sb="1" eb="2">
      <t>キンム</t>
    </rPh>
    <rPh sb="2" eb="3">
      <t>シャ</t>
    </rPh>
    <phoneticPr fontId="3"/>
  </si>
  <si>
    <t>※管理・運転・機器整備・その他の人員についてそれぞれ記載してください。</t>
    <rPh sb="1" eb="3">
      <t>カンリ</t>
    </rPh>
    <rPh sb="4" eb="6">
      <t>ウンテン</t>
    </rPh>
    <rPh sb="7" eb="9">
      <t>キキ</t>
    </rPh>
    <rPh sb="9" eb="11">
      <t>セイビ</t>
    </rPh>
    <rPh sb="14" eb="15">
      <t>タ</t>
    </rPh>
    <rPh sb="16" eb="18">
      <t>ジンイン</t>
    </rPh>
    <rPh sb="26" eb="28">
      <t>キサイ</t>
    </rPh>
    <phoneticPr fontId="3"/>
  </si>
  <si>
    <t>※記入欄が足りない場合は適宜追加してください。</t>
    <rPh sb="1" eb="3">
      <t>キニュウ</t>
    </rPh>
    <rPh sb="3" eb="4">
      <t>ラン</t>
    </rPh>
    <rPh sb="5" eb="6">
      <t>タ</t>
    </rPh>
    <rPh sb="9" eb="11">
      <t>バアイ</t>
    </rPh>
    <rPh sb="12" eb="14">
      <t>テキギ</t>
    </rPh>
    <rPh sb="14" eb="16">
      <t>ツイカ</t>
    </rPh>
    <phoneticPr fontId="3"/>
  </si>
  <si>
    <t>※プラットホームの人員はごみ焼却施設とマテリアルリサイクル推進施設でそれぞれ分けて記載してください。</t>
    <rPh sb="9" eb="11">
      <t>ジンイン</t>
    </rPh>
    <rPh sb="14" eb="18">
      <t>ショウキャクシセツ</t>
    </rPh>
    <rPh sb="29" eb="33">
      <t>スイシンシセツ</t>
    </rPh>
    <rPh sb="38" eb="39">
      <t>ワ</t>
    </rPh>
    <rPh sb="41" eb="43">
      <t>キサイ</t>
    </rPh>
    <phoneticPr fontId="3"/>
  </si>
  <si>
    <t>※兼務する職種がある場合、備考の欄に兼務先の職種とその人数が分かるように記載してください。「（例）プラットホーム職員のうち、２名は手選別作業員を兼務」など。</t>
    <rPh sb="1" eb="3">
      <t>ケンム</t>
    </rPh>
    <rPh sb="5" eb="7">
      <t>ショクシュ</t>
    </rPh>
    <rPh sb="10" eb="12">
      <t>バアイ</t>
    </rPh>
    <rPh sb="13" eb="15">
      <t>ビコウ</t>
    </rPh>
    <rPh sb="16" eb="17">
      <t>ラン</t>
    </rPh>
    <rPh sb="18" eb="21">
      <t>ケンムサキ</t>
    </rPh>
    <rPh sb="22" eb="24">
      <t>ショクシュ</t>
    </rPh>
    <rPh sb="27" eb="29">
      <t>ニンズウ</t>
    </rPh>
    <rPh sb="30" eb="31">
      <t>ワ</t>
    </rPh>
    <rPh sb="36" eb="38">
      <t>キサイ</t>
    </rPh>
    <rPh sb="47" eb="48">
      <t>レイ</t>
    </rPh>
    <rPh sb="56" eb="58">
      <t>ショクイン</t>
    </rPh>
    <rPh sb="63" eb="64">
      <t>メイ</t>
    </rPh>
    <rPh sb="65" eb="68">
      <t>テセンベツ</t>
    </rPh>
    <rPh sb="68" eb="71">
      <t>サギョウイン</t>
    </rPh>
    <rPh sb="72" eb="74">
      <t>ケンム</t>
    </rPh>
    <phoneticPr fontId="3"/>
  </si>
  <si>
    <t>総　計</t>
    <phoneticPr fontId="3"/>
  </si>
  <si>
    <t>頻度</t>
    <phoneticPr fontId="4"/>
  </si>
  <si>
    <t>金額</t>
    <rPh sb="0" eb="2">
      <t>キンガク</t>
    </rPh>
    <phoneticPr fontId="4"/>
  </si>
  <si>
    <t>法定点検・定期点検等費用</t>
    <rPh sb="0" eb="2">
      <t>ホウテイ</t>
    </rPh>
    <rPh sb="2" eb="4">
      <t>テンケン</t>
    </rPh>
    <rPh sb="5" eb="7">
      <t>テイキ</t>
    </rPh>
    <rPh sb="7" eb="9">
      <t>テンケン</t>
    </rPh>
    <rPh sb="9" eb="10">
      <t>トウ</t>
    </rPh>
    <rPh sb="10" eb="12">
      <t>ヒヨウ</t>
    </rPh>
    <phoneticPr fontId="3"/>
  </si>
  <si>
    <t>補修費用</t>
    <rPh sb="0" eb="2">
      <t>ホシュウ</t>
    </rPh>
    <rPh sb="2" eb="4">
      <t>ヒヨウ</t>
    </rPh>
    <phoneticPr fontId="3"/>
  </si>
  <si>
    <t>更新費用</t>
    <rPh sb="0" eb="2">
      <t>コウシン</t>
    </rPh>
    <rPh sb="2" eb="4">
      <t>ヒヨウ</t>
    </rPh>
    <phoneticPr fontId="3"/>
  </si>
  <si>
    <t>小　計</t>
    <rPh sb="0" eb="1">
      <t>ショウ</t>
    </rPh>
    <rPh sb="2" eb="3">
      <t>ケイ</t>
    </rPh>
    <phoneticPr fontId="3"/>
  </si>
  <si>
    <t>合　計</t>
    <rPh sb="0" eb="1">
      <t>ゴウ</t>
    </rPh>
    <phoneticPr fontId="3"/>
  </si>
  <si>
    <t>※点検費用は各設備ごとに記載すること。ただし、法定点検は各装置・各機器ごとに別項目とし、頻度欄に「法定■年」と記載すること。</t>
    <rPh sb="1" eb="3">
      <t>テンケン</t>
    </rPh>
    <rPh sb="3" eb="5">
      <t>ヒヨウ</t>
    </rPh>
    <rPh sb="6" eb="9">
      <t>カクセツビ</t>
    </rPh>
    <rPh sb="12" eb="14">
      <t>キサイ</t>
    </rPh>
    <rPh sb="23" eb="25">
      <t>ホウテイ</t>
    </rPh>
    <rPh sb="25" eb="27">
      <t>テンケン</t>
    </rPh>
    <rPh sb="28" eb="31">
      <t>カクソウチ</t>
    </rPh>
    <rPh sb="32" eb="33">
      <t>カク</t>
    </rPh>
    <rPh sb="33" eb="35">
      <t>キキ</t>
    </rPh>
    <rPh sb="38" eb="39">
      <t>ベツ</t>
    </rPh>
    <rPh sb="39" eb="41">
      <t>コウモク</t>
    </rPh>
    <rPh sb="44" eb="46">
      <t>ヒンド</t>
    </rPh>
    <rPh sb="46" eb="47">
      <t>ラン</t>
    </rPh>
    <rPh sb="49" eb="51">
      <t>ホウテイ</t>
    </rPh>
    <rPh sb="52" eb="53">
      <t>ネン</t>
    </rPh>
    <rPh sb="55" eb="57">
      <t>キサイ</t>
    </rPh>
    <phoneticPr fontId="3"/>
  </si>
  <si>
    <t>※機器の補修・更新等費用は各装置・各機器ごとに記載すること。</t>
    <rPh sb="1" eb="3">
      <t>キキ</t>
    </rPh>
    <rPh sb="4" eb="6">
      <t>ホシュウ</t>
    </rPh>
    <rPh sb="7" eb="9">
      <t>コウシン</t>
    </rPh>
    <rPh sb="9" eb="10">
      <t>トウ</t>
    </rPh>
    <rPh sb="10" eb="12">
      <t>ヒヨウ</t>
    </rPh>
    <rPh sb="13" eb="14">
      <t>カク</t>
    </rPh>
    <rPh sb="14" eb="16">
      <t>ソウチ</t>
    </rPh>
    <rPh sb="17" eb="18">
      <t>カク</t>
    </rPh>
    <rPh sb="18" eb="20">
      <t>キキ</t>
    </rPh>
    <rPh sb="23" eb="25">
      <t>キサイ</t>
    </rPh>
    <phoneticPr fontId="3"/>
  </si>
  <si>
    <t>※記入欄が足りない場合は適宜追加すること。</t>
    <rPh sb="1" eb="3">
      <t>キニュウ</t>
    </rPh>
    <rPh sb="3" eb="4">
      <t>ラン</t>
    </rPh>
    <rPh sb="5" eb="6">
      <t>タ</t>
    </rPh>
    <rPh sb="9" eb="11">
      <t>バアイ</t>
    </rPh>
    <rPh sb="12" eb="14">
      <t>テキギ</t>
    </rPh>
    <rPh sb="14" eb="16">
      <t>ツイカ</t>
    </rPh>
    <phoneticPr fontId="3"/>
  </si>
  <si>
    <t>金額（千円）</t>
    <rPh sb="0" eb="1">
      <t>キン</t>
    </rPh>
    <rPh sb="1" eb="2">
      <t>ガク</t>
    </rPh>
    <rPh sb="3" eb="4">
      <t>セン</t>
    </rPh>
    <rPh sb="4" eb="5">
      <t>エン</t>
    </rPh>
    <phoneticPr fontId="4"/>
  </si>
  <si>
    <t>回</t>
    <rPh sb="0" eb="1">
      <t>カイ</t>
    </rPh>
    <phoneticPr fontId="4"/>
  </si>
  <si>
    <t>合　計　金　額</t>
    <rPh sb="0" eb="1">
      <t>ゴウ</t>
    </rPh>
    <rPh sb="2" eb="3">
      <t>ケイ</t>
    </rPh>
    <rPh sb="4" eb="5">
      <t>キン</t>
    </rPh>
    <rPh sb="6" eb="7">
      <t>ガク</t>
    </rPh>
    <phoneticPr fontId="4"/>
  </si>
  <si>
    <t>発電電力量</t>
    <rPh sb="0" eb="2">
      <t>ハツデン</t>
    </rPh>
    <rPh sb="2" eb="4">
      <t>デンリョク</t>
    </rPh>
    <rPh sb="4" eb="5">
      <t>リョウ</t>
    </rPh>
    <phoneticPr fontId="3"/>
  </si>
  <si>
    <t>消費電力量</t>
    <rPh sb="0" eb="2">
      <t>ショウヒ</t>
    </rPh>
    <rPh sb="2" eb="4">
      <t>デンリョク</t>
    </rPh>
    <rPh sb="4" eb="5">
      <t>リョウ</t>
    </rPh>
    <phoneticPr fontId="3"/>
  </si>
  <si>
    <t>千円/年</t>
    <rPh sb="0" eb="1">
      <t>セン</t>
    </rPh>
    <rPh sb="1" eb="2">
      <t>エン</t>
    </rPh>
    <rPh sb="3" eb="4">
      <t>ネン</t>
    </rPh>
    <phoneticPr fontId="6"/>
  </si>
  <si>
    <t>売電電力料金</t>
    <rPh sb="0" eb="2">
      <t>バイデン</t>
    </rPh>
    <rPh sb="2" eb="4">
      <t>デンリョク</t>
    </rPh>
    <rPh sb="4" eb="6">
      <t>リョウキン</t>
    </rPh>
    <phoneticPr fontId="6"/>
  </si>
  <si>
    <t>電力料金（出）</t>
    <rPh sb="0" eb="2">
      <t>デンリョク</t>
    </rPh>
    <rPh sb="2" eb="4">
      <t>リョウキン</t>
    </rPh>
    <rPh sb="5" eb="6">
      <t>シュツ</t>
    </rPh>
    <phoneticPr fontId="3"/>
  </si>
  <si>
    <t>電力料金（入）</t>
    <rPh sb="5" eb="6">
      <t>ハイ</t>
    </rPh>
    <phoneticPr fontId="3"/>
  </si>
  <si>
    <t>③売電単価</t>
    <rPh sb="1" eb="5">
      <t>バイデンタンカ</t>
    </rPh>
    <phoneticPr fontId="6"/>
  </si>
  <si>
    <t>単価</t>
    <rPh sb="0" eb="2">
      <t>タンカ</t>
    </rPh>
    <phoneticPr fontId="3"/>
  </si>
  <si>
    <t>④契約電力内訳</t>
    <rPh sb="1" eb="3">
      <t>ケイヤク</t>
    </rPh>
    <rPh sb="3" eb="5">
      <t>デンリョク</t>
    </rPh>
    <rPh sb="5" eb="7">
      <t>ウチワケ</t>
    </rPh>
    <phoneticPr fontId="6"/>
  </si>
  <si>
    <t>電力基本料金</t>
    <rPh sb="0" eb="2">
      <t>デンリョク</t>
    </rPh>
    <rPh sb="2" eb="4">
      <t>キホン</t>
    </rPh>
    <rPh sb="4" eb="6">
      <t>リョウキン</t>
    </rPh>
    <phoneticPr fontId="6"/>
  </si>
  <si>
    <t>電力従量料金</t>
    <rPh sb="0" eb="2">
      <t>デンリョク</t>
    </rPh>
    <rPh sb="2" eb="4">
      <t>ジュウリョウ</t>
    </rPh>
    <rPh sb="4" eb="6">
      <t>リョウキン</t>
    </rPh>
    <phoneticPr fontId="6"/>
  </si>
  <si>
    <t>&lt;記載例&gt;
【その他委託料】作業環境測定費</t>
    <rPh sb="1" eb="4">
      <t>キサイレイ</t>
    </rPh>
    <phoneticPr fontId="3"/>
  </si>
  <si>
    <t>様式５号-８売電関係</t>
    <rPh sb="0" eb="2">
      <t>ヨウシキ</t>
    </rPh>
    <rPh sb="3" eb="4">
      <t>ゴウ</t>
    </rPh>
    <rPh sb="6" eb="8">
      <t>バイデン</t>
    </rPh>
    <rPh sb="8" eb="10">
      <t>カンケイ</t>
    </rPh>
    <phoneticPr fontId="3"/>
  </si>
  <si>
    <t>事業収支表</t>
    <rPh sb="0" eb="2">
      <t>ジギョウ</t>
    </rPh>
    <rPh sb="2" eb="4">
      <t>シュウシ</t>
    </rPh>
    <rPh sb="4" eb="5">
      <t>ヒョウ</t>
    </rPh>
    <phoneticPr fontId="70"/>
  </si>
  <si>
    <t>様式第５号－１０　事業収支（キャッシュフロー計算書）</t>
    <phoneticPr fontId="3"/>
  </si>
  <si>
    <t>様式第５号－４　人件費</t>
    <rPh sb="8" eb="11">
      <t>ジンケンヒ</t>
    </rPh>
    <phoneticPr fontId="3"/>
  </si>
  <si>
    <t>様式第５号－５　維持管理費</t>
    <rPh sb="8" eb="13">
      <t>イジカンリヒ</t>
    </rPh>
    <phoneticPr fontId="3"/>
  </si>
  <si>
    <t>様式第５号－６　用役費及び委託費等</t>
    <rPh sb="8" eb="10">
      <t>ヨウエキ</t>
    </rPh>
    <rPh sb="10" eb="11">
      <t>ヒ</t>
    </rPh>
    <rPh sb="11" eb="12">
      <t>オヨ</t>
    </rPh>
    <rPh sb="13" eb="15">
      <t>イタク</t>
    </rPh>
    <rPh sb="15" eb="16">
      <t>ヒ</t>
    </rPh>
    <rPh sb="16" eb="17">
      <t>ナド</t>
    </rPh>
    <phoneticPr fontId="3"/>
  </si>
  <si>
    <t>年　　　　　　度</t>
    <rPh sb="0" eb="1">
      <t>ネン</t>
    </rPh>
    <rPh sb="1" eb="2">
      <t>ド</t>
    </rPh>
    <phoneticPr fontId="3"/>
  </si>
  <si>
    <t>2024</t>
    <phoneticPr fontId="3"/>
  </si>
  <si>
    <t>※複数ページに跨っても構わない。</t>
    <rPh sb="1" eb="3">
      <t>フクスウ</t>
    </rPh>
    <rPh sb="7" eb="8">
      <t>マタガ</t>
    </rPh>
    <rPh sb="11" eb="12">
      <t>カマ</t>
    </rPh>
    <phoneticPr fontId="3"/>
  </si>
  <si>
    <t>　　　　　　　　　年度
　項目</t>
    <rPh sb="9" eb="10">
      <t>トシ</t>
    </rPh>
    <rPh sb="10" eb="11">
      <t>ド</t>
    </rPh>
    <rPh sb="14" eb="15">
      <t>コウ</t>
    </rPh>
    <rPh sb="15" eb="16">
      <t>メ</t>
    </rPh>
    <phoneticPr fontId="3"/>
  </si>
  <si>
    <t>開業費</t>
    <rPh sb="0" eb="2">
      <t>カイギョウ</t>
    </rPh>
    <rPh sb="2" eb="3">
      <t>ヒ</t>
    </rPh>
    <phoneticPr fontId="3"/>
  </si>
  <si>
    <t>（単位：千円）</t>
    <rPh sb="1" eb="3">
      <t>タンイ</t>
    </rPh>
    <rPh sb="4" eb="6">
      <t>センエン</t>
    </rPh>
    <phoneticPr fontId="3"/>
  </si>
  <si>
    <t>令和7</t>
    <rPh sb="0" eb="2">
      <t>レイワ</t>
    </rPh>
    <phoneticPr fontId="70"/>
  </si>
  <si>
    <t>令和8</t>
    <rPh sb="0" eb="2">
      <t>レイワ</t>
    </rPh>
    <phoneticPr fontId="70"/>
  </si>
  <si>
    <t>令和9</t>
    <rPh sb="0" eb="2">
      <t>レイワ</t>
    </rPh>
    <phoneticPr fontId="70"/>
  </si>
  <si>
    <t>運　営　期　間</t>
    <rPh sb="0" eb="1">
      <t>ウン</t>
    </rPh>
    <rPh sb="2" eb="3">
      <t>エイ</t>
    </rPh>
    <rPh sb="4" eb="5">
      <t>キ</t>
    </rPh>
    <rPh sb="6" eb="7">
      <t>アイダ</t>
    </rPh>
    <phoneticPr fontId="3"/>
  </si>
  <si>
    <r>
      <t>t-CO</t>
    </r>
    <r>
      <rPr>
        <vertAlign val="subscript"/>
        <sz val="10"/>
        <color theme="1"/>
        <rFont val="ＭＳ Ｐゴシック"/>
        <family val="3"/>
        <charset val="128"/>
      </rPr>
      <t>2</t>
    </r>
    <r>
      <rPr>
        <sz val="11"/>
        <rFont val="ＭＳ Ｐゴシック"/>
        <family val="3"/>
        <charset val="128"/>
      </rPr>
      <t>/t</t>
    </r>
    <phoneticPr fontId="76"/>
  </si>
  <si>
    <r>
      <t>t-CO</t>
    </r>
    <r>
      <rPr>
        <vertAlign val="subscript"/>
        <sz val="10"/>
        <color theme="1"/>
        <rFont val="ＭＳ Ｐゴシック"/>
        <family val="3"/>
        <charset val="128"/>
      </rPr>
      <t>2</t>
    </r>
    <r>
      <rPr>
        <sz val="11"/>
        <rFont val="ＭＳ Ｐゴシック"/>
        <family val="3"/>
        <charset val="128"/>
      </rPr>
      <t>/kL</t>
    </r>
    <phoneticPr fontId="76"/>
  </si>
  <si>
    <r>
      <t>m</t>
    </r>
    <r>
      <rPr>
        <vertAlign val="superscript"/>
        <sz val="11"/>
        <color theme="1"/>
        <rFont val="ＭＳ Ｐゴシック"/>
        <family val="3"/>
        <charset val="128"/>
      </rPr>
      <t>3</t>
    </r>
    <r>
      <rPr>
        <sz val="11"/>
        <color theme="1"/>
        <rFont val="ＭＳ Ｐゴシック"/>
        <family val="3"/>
        <charset val="128"/>
      </rPr>
      <t>N/年</t>
    </r>
    <phoneticPr fontId="76"/>
  </si>
  <si>
    <r>
      <t>t-CO</t>
    </r>
    <r>
      <rPr>
        <vertAlign val="subscript"/>
        <sz val="11"/>
        <color theme="1"/>
        <rFont val="ＭＳ Ｐゴシック"/>
        <family val="3"/>
        <charset val="128"/>
      </rPr>
      <t>2</t>
    </r>
    <r>
      <rPr>
        <sz val="11"/>
        <color theme="1"/>
        <rFont val="ＭＳ Ｐゴシック"/>
        <family val="3"/>
        <charset val="128"/>
      </rPr>
      <t>/年</t>
    </r>
    <rPh sb="6" eb="7">
      <t>ネン</t>
    </rPh>
    <phoneticPr fontId="76"/>
  </si>
  <si>
    <t>梱包材料費</t>
    <rPh sb="0" eb="5">
      <t>コンポウザイリョウヒ</t>
    </rPh>
    <phoneticPr fontId="3"/>
  </si>
  <si>
    <t>不燃・粗大ごみ処理系列</t>
    <rPh sb="0" eb="2">
      <t>フネン</t>
    </rPh>
    <rPh sb="3" eb="5">
      <t>ソダイ</t>
    </rPh>
    <rPh sb="7" eb="9">
      <t>ショリ</t>
    </rPh>
    <rPh sb="9" eb="11">
      <t>ケイレツ</t>
    </rPh>
    <phoneticPr fontId="3"/>
  </si>
  <si>
    <t>建築工事（プラットホームを共通とする場合は焼却施設と案分する。）</t>
    <rPh sb="0" eb="2">
      <t>ケンチク</t>
    </rPh>
    <rPh sb="2" eb="4">
      <t>コウジ</t>
    </rPh>
    <rPh sb="13" eb="15">
      <t>キョウツウ</t>
    </rPh>
    <rPh sb="18" eb="20">
      <t>バアイ</t>
    </rPh>
    <rPh sb="21" eb="23">
      <t>ショウキャク</t>
    </rPh>
    <rPh sb="23" eb="25">
      <t>シセツ</t>
    </rPh>
    <rPh sb="26" eb="28">
      <t>アンブン</t>
    </rPh>
    <phoneticPr fontId="3"/>
  </si>
  <si>
    <t>※電力事業者から出力制限を受けないものとして売電量にはノンファーム接続を考慮しないでください。</t>
    <rPh sb="36" eb="38">
      <t>コウリョ</t>
    </rPh>
    <phoneticPr fontId="3"/>
  </si>
  <si>
    <t>電力基本料金（マテリアルリサイクル推進施設を含むものとする）</t>
    <rPh sb="0" eb="2">
      <t>デンリョク</t>
    </rPh>
    <rPh sb="2" eb="4">
      <t>キホン</t>
    </rPh>
    <rPh sb="4" eb="6">
      <t>リョウキン</t>
    </rPh>
    <rPh sb="17" eb="21">
      <t>スイシンシセツ</t>
    </rPh>
    <rPh sb="22" eb="23">
      <t>フク</t>
    </rPh>
    <phoneticPr fontId="3"/>
  </si>
  <si>
    <t>電力従量料金（マテリアルリサイクル推進施設使用分を含み、売電収入を含まない）</t>
    <rPh sb="0" eb="2">
      <t>デンリョク</t>
    </rPh>
    <rPh sb="2" eb="3">
      <t>シタガ</t>
    </rPh>
    <rPh sb="3" eb="4">
      <t>リョウ</t>
    </rPh>
    <rPh sb="4" eb="6">
      <t>リョウキン</t>
    </rPh>
    <rPh sb="17" eb="24">
      <t>スイシンシセツシヨウブン</t>
    </rPh>
    <rPh sb="25" eb="26">
      <t>フク</t>
    </rPh>
    <rPh sb="28" eb="30">
      <t>バイデン</t>
    </rPh>
    <rPh sb="30" eb="32">
      <t>シュウニュウ</t>
    </rPh>
    <rPh sb="33" eb="34">
      <t>フク</t>
    </rPh>
    <phoneticPr fontId="3"/>
  </si>
  <si>
    <t>　　　　　　　　　　　　　　　　　　　　　　　　　　　　　　　年　　度
　項　目</t>
    <rPh sb="31" eb="32">
      <t>トシ</t>
    </rPh>
    <rPh sb="34" eb="35">
      <t>ド</t>
    </rPh>
    <rPh sb="38" eb="39">
      <t>コウ</t>
    </rPh>
    <rPh sb="40" eb="41">
      <t>メ</t>
    </rPh>
    <phoneticPr fontId="4"/>
  </si>
  <si>
    <t>主要機器</t>
    <rPh sb="0" eb="2">
      <t>シュヨウ</t>
    </rPh>
    <phoneticPr fontId="3"/>
  </si>
  <si>
    <t>円/kWh</t>
    <rPh sb="0" eb="1">
      <t>エン</t>
    </rPh>
    <phoneticPr fontId="3"/>
  </si>
  <si>
    <t>様式第７号－４－２　施設の長寿命化</t>
    <rPh sb="4" eb="5">
      <t>ゴウ</t>
    </rPh>
    <phoneticPr fontId="3"/>
  </si>
  <si>
    <t>様式第５号－３　運営費</t>
    <rPh sb="8" eb="11">
      <t>ウンエイヒ</t>
    </rPh>
    <phoneticPr fontId="3"/>
  </si>
  <si>
    <t>資本構成</t>
    <rPh sb="0" eb="4">
      <t>シホンコウセイ</t>
    </rPh>
    <phoneticPr fontId="3"/>
  </si>
  <si>
    <t>役割</t>
    <rPh sb="0" eb="2">
      <t>ヤクワリ</t>
    </rPh>
    <phoneticPr fontId="3"/>
  </si>
  <si>
    <t>代表企業</t>
    <rPh sb="0" eb="4">
      <t>ダイヒョウキギョウ</t>
    </rPh>
    <phoneticPr fontId="3"/>
  </si>
  <si>
    <t>備考</t>
    <rPh sb="0" eb="2">
      <t>ビコウ</t>
    </rPh>
    <phoneticPr fontId="3"/>
  </si>
  <si>
    <t>出資企業</t>
    <rPh sb="0" eb="4">
      <t>シュッシキギョウ</t>
    </rPh>
    <phoneticPr fontId="3"/>
  </si>
  <si>
    <t>※１　資格審査申請時の書類と整合を図ること。</t>
    <rPh sb="3" eb="7">
      <t>シカクシンサ</t>
    </rPh>
    <rPh sb="7" eb="10">
      <t>シンセイジ</t>
    </rPh>
    <rPh sb="11" eb="13">
      <t>ショルイ</t>
    </rPh>
    <rPh sb="14" eb="16">
      <t>セイゴウ</t>
    </rPh>
    <rPh sb="17" eb="18">
      <t>ハカ</t>
    </rPh>
    <phoneticPr fontId="3"/>
  </si>
  <si>
    <t>※２　企業名は記載しないこと。</t>
    <rPh sb="3" eb="6">
      <t>キギョウメイ</t>
    </rPh>
    <rPh sb="7" eb="9">
      <t>キサイ</t>
    </rPh>
    <phoneticPr fontId="3"/>
  </si>
  <si>
    <t>※３　記入欄が足りない場合は、適宜追加すること。</t>
    <rPh sb="3" eb="5">
      <t>キニュウ</t>
    </rPh>
    <rPh sb="5" eb="6">
      <t>ラン</t>
    </rPh>
    <rPh sb="7" eb="8">
      <t>タ</t>
    </rPh>
    <rPh sb="11" eb="13">
      <t>バアイ</t>
    </rPh>
    <rPh sb="15" eb="19">
      <t>テキギツイカ</t>
    </rPh>
    <phoneticPr fontId="3"/>
  </si>
  <si>
    <t>様式第５号－７　特別目的会社の開業費・資本金</t>
    <rPh sb="19" eb="22">
      <t>シホンキン</t>
    </rPh>
    <phoneticPr fontId="3"/>
  </si>
  <si>
    <t>合計</t>
    <rPh sb="0" eb="2">
      <t>ゴウケイ</t>
    </rPh>
    <phoneticPr fontId="3"/>
  </si>
  <si>
    <t>50%を超えること。</t>
    <rPh sb="4" eb="5">
      <t>コ</t>
    </rPh>
    <phoneticPr fontId="3"/>
  </si>
  <si>
    <t>様式第５号－９　事業収支（損益計算書）</t>
    <rPh sb="8" eb="10">
      <t>ジギョウ</t>
    </rPh>
    <rPh sb="10" eb="12">
      <t>シュウシ</t>
    </rPh>
    <rPh sb="13" eb="15">
      <t>ソンエキ</t>
    </rPh>
    <rPh sb="15" eb="17">
      <t>ケイサン</t>
    </rPh>
    <rPh sb="17" eb="18">
      <t>ショ</t>
    </rPh>
    <phoneticPr fontId="3"/>
  </si>
  <si>
    <t>構成員</t>
    <rPh sb="0" eb="3">
      <t>コウセイイン</t>
    </rPh>
    <phoneticPr fontId="3"/>
  </si>
  <si>
    <t>構成員A</t>
    <rPh sb="0" eb="3">
      <t>コウセイイン</t>
    </rPh>
    <phoneticPr fontId="3"/>
  </si>
  <si>
    <t>構成員B</t>
    <rPh sb="0" eb="3">
      <t>コウセイイン</t>
    </rPh>
    <phoneticPr fontId="3"/>
  </si>
  <si>
    <t>構成員C</t>
    <rPh sb="0" eb="3">
      <t>コウセイイン</t>
    </rPh>
    <phoneticPr fontId="3"/>
  </si>
  <si>
    <t>構成員D</t>
    <rPh sb="0" eb="3">
      <t>コウセイイン</t>
    </rPh>
    <phoneticPr fontId="3"/>
  </si>
  <si>
    <t>構成員E</t>
    <rPh sb="0" eb="3">
      <t>コウセイイン</t>
    </rPh>
    <phoneticPr fontId="3"/>
  </si>
  <si>
    <t>構成員F</t>
    <rPh sb="0" eb="3">
      <t>コウセイイン</t>
    </rPh>
    <phoneticPr fontId="3"/>
  </si>
  <si>
    <t>構成員G</t>
    <rPh sb="0" eb="3">
      <t>コウセイイン</t>
    </rPh>
    <phoneticPr fontId="3"/>
  </si>
  <si>
    <t>構成員H</t>
    <rPh sb="0" eb="3">
      <t>コウセイイン</t>
    </rPh>
    <phoneticPr fontId="3"/>
  </si>
  <si>
    <t>構成員I</t>
    <rPh sb="0" eb="3">
      <t>コウセイイン</t>
    </rPh>
    <phoneticPr fontId="3"/>
  </si>
  <si>
    <t>様式第７号－1－1　脱炭素社会に向けた貢献</t>
    <rPh sb="4" eb="5">
      <t>ゴウ</t>
    </rPh>
    <rPh sb="10" eb="13">
      <t>ダツタンソ</t>
    </rPh>
    <rPh sb="13" eb="15">
      <t>シャカイ</t>
    </rPh>
    <rPh sb="16" eb="17">
      <t>ム</t>
    </rPh>
    <rPh sb="19" eb="21">
      <t>コウケン</t>
    </rPh>
    <phoneticPr fontId="3"/>
  </si>
  <si>
    <t>様式第７号－３－４　地元経済への貢献</t>
    <rPh sb="0" eb="2">
      <t>ヨウシキ</t>
    </rPh>
    <rPh sb="2" eb="3">
      <t>ダイ</t>
    </rPh>
    <rPh sb="4" eb="5">
      <t>ゴウ</t>
    </rPh>
    <rPh sb="10" eb="12">
      <t>ジモト</t>
    </rPh>
    <rPh sb="12" eb="14">
      <t>ケイザイ</t>
    </rPh>
    <rPh sb="16" eb="18">
      <t>コウケン</t>
    </rPh>
    <phoneticPr fontId="76"/>
  </si>
  <si>
    <t>※記載例を参考に固定的な費用には、ごみ処理量の変動によって変動しない費用を記載すること。</t>
    <rPh sb="1" eb="3">
      <t>キサイ</t>
    </rPh>
    <rPh sb="3" eb="4">
      <t>レイ</t>
    </rPh>
    <rPh sb="5" eb="7">
      <t>サンコウ</t>
    </rPh>
    <rPh sb="10" eb="11">
      <t>テキ</t>
    </rPh>
    <rPh sb="12" eb="14">
      <t>ヒヨウ</t>
    </rPh>
    <phoneticPr fontId="4"/>
  </si>
  <si>
    <t>※項目の【】の欄には運営業務委託契約書で示すインデックス指標を記載すること。</t>
    <rPh sb="1" eb="3">
      <t>コウモク</t>
    </rPh>
    <rPh sb="7" eb="8">
      <t>ラン</t>
    </rPh>
    <rPh sb="10" eb="12">
      <t>ウンエイ</t>
    </rPh>
    <rPh sb="12" eb="14">
      <t>ギョウム</t>
    </rPh>
    <rPh sb="14" eb="16">
      <t>イタク</t>
    </rPh>
    <rPh sb="16" eb="19">
      <t>ケイヤクショ</t>
    </rPh>
    <rPh sb="20" eb="21">
      <t>シメ</t>
    </rPh>
    <rPh sb="28" eb="30">
      <t>シヒョウ</t>
    </rPh>
    <rPh sb="31" eb="33">
      <t>キサイ</t>
    </rPh>
    <phoneticPr fontId="4"/>
  </si>
  <si>
    <t>※（量）の項目は、各使用量等の単位に置き換えること。</t>
    <rPh sb="2" eb="3">
      <t>リョウ</t>
    </rPh>
    <rPh sb="5" eb="7">
      <t>コウモク</t>
    </rPh>
    <rPh sb="9" eb="10">
      <t>カク</t>
    </rPh>
    <rPh sb="10" eb="13">
      <t>シヨウリョウ</t>
    </rPh>
    <rPh sb="13" eb="14">
      <t>トウ</t>
    </rPh>
    <rPh sb="15" eb="17">
      <t>タンイ</t>
    </rPh>
    <rPh sb="18" eb="19">
      <t>オ</t>
    </rPh>
    <rPh sb="20" eb="21">
      <t>カ</t>
    </rPh>
    <phoneticPr fontId="4"/>
  </si>
  <si>
    <t>※記入欄が足りない場合は、適宜追加すること。</t>
    <rPh sb="1" eb="3">
      <t>キニュウ</t>
    </rPh>
    <rPh sb="3" eb="4">
      <t>ラン</t>
    </rPh>
    <rPh sb="5" eb="6">
      <t>タ</t>
    </rPh>
    <rPh sb="9" eb="11">
      <t>バアイ</t>
    </rPh>
    <rPh sb="13" eb="15">
      <t>テキギ</t>
    </rPh>
    <rPh sb="15" eb="17">
      <t>ツイカ</t>
    </rPh>
    <phoneticPr fontId="3"/>
  </si>
  <si>
    <t>地元経済への貢献</t>
    <rPh sb="0" eb="2">
      <t>ジモト</t>
    </rPh>
    <rPh sb="2" eb="4">
      <t>ケイザイ</t>
    </rPh>
    <rPh sb="6" eb="8">
      <t>コウケン</t>
    </rPh>
    <phoneticPr fontId="3"/>
  </si>
  <si>
    <t>2048年度</t>
    <rPh sb="4" eb="5">
      <t>ネン</t>
    </rPh>
    <rPh sb="5" eb="6">
      <t>ド</t>
    </rPh>
    <phoneticPr fontId="3"/>
  </si>
  <si>
    <t>○○工事発注</t>
    <phoneticPr fontId="3"/>
  </si>
  <si>
    <t>社数</t>
    <rPh sb="0" eb="2">
      <t>シャスウ</t>
    </rPh>
    <phoneticPr fontId="3"/>
  </si>
  <si>
    <t>社</t>
    <rPh sb="0" eb="1">
      <t>シャ</t>
    </rPh>
    <phoneticPr fontId="3"/>
  </si>
  <si>
    <t>①社数（小計）</t>
    <rPh sb="1" eb="3">
      <t>シャスウ</t>
    </rPh>
    <rPh sb="4" eb="6">
      <t>ショウケイ</t>
    </rPh>
    <phoneticPr fontId="3"/>
  </si>
  <si>
    <t>千円</t>
    <phoneticPr fontId="3"/>
  </si>
  <si>
    <t>人</t>
    <rPh sb="0" eb="1">
      <t>ニン</t>
    </rPh>
    <phoneticPr fontId="3"/>
  </si>
  <si>
    <t>A重油</t>
    <rPh sb="1" eb="3">
      <t>ジュウユ</t>
    </rPh>
    <phoneticPr fontId="76"/>
  </si>
  <si>
    <t>B・C重油</t>
    <rPh sb="3" eb="5">
      <t>ジュウユ</t>
    </rPh>
    <phoneticPr fontId="76"/>
  </si>
  <si>
    <t>灯油</t>
    <rPh sb="0" eb="2">
      <t>トウユ</t>
    </rPh>
    <phoneticPr fontId="3"/>
  </si>
  <si>
    <t>熱供給</t>
    <rPh sb="0" eb="3">
      <t>ネツキョウキュウ</t>
    </rPh>
    <phoneticPr fontId="76"/>
  </si>
  <si>
    <t>排出係数</t>
    <rPh sb="0" eb="4">
      <t>ハイシュツケイスウ</t>
    </rPh>
    <phoneticPr fontId="76"/>
  </si>
  <si>
    <t>電力</t>
    <rPh sb="0" eb="2">
      <t>デンリョク</t>
    </rPh>
    <phoneticPr fontId="3"/>
  </si>
  <si>
    <t>※：廃棄物処理部門における温室効果ガス排出抑制等指針</t>
    <rPh sb="2" eb="5">
      <t>ハイキブツ</t>
    </rPh>
    <rPh sb="5" eb="7">
      <t>ショリ</t>
    </rPh>
    <rPh sb="7" eb="9">
      <t>ブモン</t>
    </rPh>
    <rPh sb="13" eb="15">
      <t>オンシツ</t>
    </rPh>
    <rPh sb="15" eb="17">
      <t>コウカ</t>
    </rPh>
    <rPh sb="19" eb="23">
      <t>ハイシュツヨクセイ</t>
    </rPh>
    <rPh sb="23" eb="24">
      <t>ナド</t>
    </rPh>
    <rPh sb="24" eb="26">
      <t>シシン</t>
    </rPh>
    <phoneticPr fontId="76"/>
  </si>
  <si>
    <r>
      <t>t-CO</t>
    </r>
    <r>
      <rPr>
        <vertAlign val="subscript"/>
        <sz val="10"/>
        <color theme="1"/>
        <rFont val="ＭＳ Ｐゴシック"/>
        <family val="3"/>
        <charset val="128"/>
      </rPr>
      <t>2</t>
    </r>
    <r>
      <rPr>
        <sz val="11"/>
        <rFont val="ＭＳ Ｐゴシック"/>
        <family val="3"/>
        <charset val="128"/>
      </rPr>
      <t>/kWh</t>
    </r>
    <phoneticPr fontId="76"/>
  </si>
  <si>
    <r>
      <t>t-CO</t>
    </r>
    <r>
      <rPr>
        <vertAlign val="subscript"/>
        <sz val="10"/>
        <color theme="1"/>
        <rFont val="ＭＳ Ｐゴシック"/>
        <family val="3"/>
        <charset val="128"/>
      </rPr>
      <t>2</t>
    </r>
    <r>
      <rPr>
        <sz val="11"/>
        <rFont val="ＭＳ Ｐゴシック"/>
        <family val="3"/>
        <charset val="128"/>
      </rPr>
      <t>/GJ</t>
    </r>
    <phoneticPr fontId="76"/>
  </si>
  <si>
    <r>
      <t>t-CO</t>
    </r>
    <r>
      <rPr>
        <vertAlign val="subscript"/>
        <sz val="10"/>
        <color theme="1"/>
        <rFont val="ＭＳ Ｐゴシック"/>
        <family val="3"/>
        <charset val="128"/>
      </rPr>
      <t>2</t>
    </r>
    <r>
      <rPr>
        <sz val="11"/>
        <rFont val="ＭＳ Ｐゴシック"/>
        <family val="3"/>
        <charset val="128"/>
      </rPr>
      <t>/Nm</t>
    </r>
    <r>
      <rPr>
        <vertAlign val="superscript"/>
        <sz val="11"/>
        <rFont val="ＭＳ Ｐゴシック"/>
        <family val="3"/>
        <charset val="128"/>
      </rPr>
      <t>3</t>
    </r>
    <phoneticPr fontId="76"/>
  </si>
  <si>
    <r>
      <t>t-CO</t>
    </r>
    <r>
      <rPr>
        <vertAlign val="subscript"/>
        <sz val="11"/>
        <color theme="1"/>
        <rFont val="ＭＳ Ｐゴシック"/>
        <family val="3"/>
        <charset val="128"/>
      </rPr>
      <t>2</t>
    </r>
    <r>
      <rPr>
        <sz val="11"/>
        <color theme="1"/>
        <rFont val="ＭＳ Ｐゴシック"/>
        <family val="3"/>
        <charset val="128"/>
      </rPr>
      <t>/ごみt</t>
    </r>
    <phoneticPr fontId="76"/>
  </si>
  <si>
    <t>※：活動量の各数値は、敷地内における民間事業者の所掌とする業務全ての年間量とし、計画処理量（33,527t/年）、基準ごみ質とすること。
※：マテリアルリサイクル推進施設での消費電力を含むこと。
※：排出係数は別添の排出係数を参照すること。
※：ごみの燃焼に伴い、ごみそのものから排出するものを除くこと。また、敷地内で使用する重機等の利用に伴う燃料使用量を除くこと。</t>
    <rPh sb="2" eb="5">
      <t>カツドウリョウ</t>
    </rPh>
    <rPh sb="6" eb="9">
      <t>カクスウチ</t>
    </rPh>
    <rPh sb="31" eb="32">
      <t>スベ</t>
    </rPh>
    <rPh sb="34" eb="36">
      <t>ネンカン</t>
    </rPh>
    <rPh sb="36" eb="37">
      <t>リョウ</t>
    </rPh>
    <rPh sb="40" eb="42">
      <t>ケイカク</t>
    </rPh>
    <rPh sb="42" eb="44">
      <t>ショリ</t>
    </rPh>
    <rPh sb="44" eb="45">
      <t>リョウ</t>
    </rPh>
    <rPh sb="54" eb="55">
      <t>ネン</t>
    </rPh>
    <rPh sb="57" eb="59">
      <t>キジュン</t>
    </rPh>
    <rPh sb="61" eb="62">
      <t>シツ</t>
    </rPh>
    <rPh sb="81" eb="83">
      <t>スイシン</t>
    </rPh>
    <rPh sb="83" eb="85">
      <t>シセツ</t>
    </rPh>
    <rPh sb="87" eb="89">
      <t>ショウヒ</t>
    </rPh>
    <rPh sb="89" eb="91">
      <t>デンリョク</t>
    </rPh>
    <rPh sb="92" eb="93">
      <t>フク</t>
    </rPh>
    <rPh sb="147" eb="148">
      <t>ノゾ</t>
    </rPh>
    <rPh sb="155" eb="158">
      <t>シキチナイ</t>
    </rPh>
    <rPh sb="159" eb="161">
      <t>シヨウ</t>
    </rPh>
    <rPh sb="163" eb="165">
      <t>ジュウキ</t>
    </rPh>
    <rPh sb="165" eb="166">
      <t>ナド</t>
    </rPh>
    <rPh sb="167" eb="169">
      <t>リヨウ</t>
    </rPh>
    <rPh sb="170" eb="171">
      <t>トモナ</t>
    </rPh>
    <rPh sb="172" eb="177">
      <t>ネンリョウシヨウリョウ</t>
    </rPh>
    <rPh sb="178" eb="179">
      <t>ノゾ</t>
    </rPh>
    <phoneticPr fontId="76"/>
  </si>
  <si>
    <t>様式第７号－1－1　脱炭素社会に向けた貢献（温室効果ガスの排出量（排出係数））</t>
    <phoneticPr fontId="3"/>
  </si>
  <si>
    <t>３．事業費（税抜き）</t>
    <rPh sb="2" eb="5">
      <t>ジギョウヒ</t>
    </rPh>
    <phoneticPr fontId="3"/>
  </si>
  <si>
    <t>事業費</t>
    <rPh sb="0" eb="3">
      <t>ジギョウヒ</t>
    </rPh>
    <phoneticPr fontId="3"/>
  </si>
  <si>
    <t>千円</t>
    <rPh sb="0" eb="2">
      <t>センエン</t>
    </rPh>
    <phoneticPr fontId="3"/>
  </si>
  <si>
    <t>②市内人材
の雇用</t>
    <rPh sb="1" eb="3">
      <t>シナイ</t>
    </rPh>
    <rPh sb="3" eb="5">
      <t>ジンザイ</t>
    </rPh>
    <rPh sb="7" eb="9">
      <t>コヨウ</t>
    </rPh>
    <phoneticPr fontId="3"/>
  </si>
  <si>
    <t>②雇用人数</t>
    <rPh sb="1" eb="5">
      <t>コヨウニンズウ</t>
    </rPh>
    <phoneticPr fontId="3"/>
  </si>
  <si>
    <t>設計・建設期間</t>
    <rPh sb="0" eb="2">
      <t>セッケイ</t>
    </rPh>
    <rPh sb="3" eb="5">
      <t>ケンセツ</t>
    </rPh>
    <rPh sb="5" eb="7">
      <t>キカン</t>
    </rPh>
    <phoneticPr fontId="3"/>
  </si>
  <si>
    <t>運営期間</t>
    <rPh sb="0" eb="2">
      <t>ウンエイ</t>
    </rPh>
    <rPh sb="2" eb="4">
      <t>キカン</t>
    </rPh>
    <phoneticPr fontId="3"/>
  </si>
  <si>
    <t>③社数（小計）</t>
    <rPh sb="1" eb="3">
      <t>シャスウ</t>
    </rPh>
    <rPh sb="4" eb="6">
      <t>ショウケイ</t>
    </rPh>
    <phoneticPr fontId="3"/>
  </si>
  <si>
    <t>地元企業数（①+③）</t>
    <rPh sb="0" eb="2">
      <t>ジモト</t>
    </rPh>
    <rPh sb="2" eb="5">
      <t>キギョウスウ</t>
    </rPh>
    <phoneticPr fontId="3"/>
  </si>
  <si>
    <t>市内人材(②）</t>
    <rPh sb="0" eb="2">
      <t>シナイ</t>
    </rPh>
    <rPh sb="2" eb="4">
      <t>ジンザイ</t>
    </rPh>
    <phoneticPr fontId="3"/>
  </si>
  <si>
    <t>①´金額（参考）（小計）</t>
    <rPh sb="2" eb="4">
      <t>キンガク</t>
    </rPh>
    <rPh sb="5" eb="7">
      <t>サンコウ</t>
    </rPh>
    <rPh sb="9" eb="11">
      <t>ショウケイ</t>
    </rPh>
    <phoneticPr fontId="3"/>
  </si>
  <si>
    <t>②´雇用金額（参考）（小計）</t>
    <rPh sb="2" eb="6">
      <t>コヨウキンガク</t>
    </rPh>
    <rPh sb="7" eb="9">
      <t>サンコウ</t>
    </rPh>
    <rPh sb="11" eb="13">
      <t>ショウケイ</t>
    </rPh>
    <phoneticPr fontId="3"/>
  </si>
  <si>
    <t>③´金額（参考）（小計）</t>
    <rPh sb="2" eb="4">
      <t>キンガク</t>
    </rPh>
    <rPh sb="5" eb="7">
      <t>サンコウ</t>
    </rPh>
    <rPh sb="9" eb="11">
      <t>ショウケイ</t>
    </rPh>
    <phoneticPr fontId="3"/>
  </si>
  <si>
    <t>地域貢献金額（参考）　合計（①´+②´+③´）</t>
    <rPh sb="0" eb="2">
      <t>チイキ</t>
    </rPh>
    <rPh sb="2" eb="4">
      <t>コウケン</t>
    </rPh>
    <rPh sb="4" eb="6">
      <t>キンガク</t>
    </rPh>
    <rPh sb="7" eb="9">
      <t>サンコウ</t>
    </rPh>
    <rPh sb="11" eb="12">
      <t>ゴウ</t>
    </rPh>
    <rPh sb="12" eb="13">
      <t>ケイ</t>
    </rPh>
    <phoneticPr fontId="3"/>
  </si>
  <si>
    <t>運営期間（参考）　金額計（②´+③´）</t>
    <rPh sb="0" eb="2">
      <t>ウンエイ</t>
    </rPh>
    <rPh sb="2" eb="4">
      <t>キカン</t>
    </rPh>
    <rPh sb="9" eb="11">
      <t>キンガク</t>
    </rPh>
    <rPh sb="11" eb="12">
      <t>ケイ</t>
    </rPh>
    <phoneticPr fontId="3"/>
  </si>
  <si>
    <t>①地元企業の
活用</t>
    <rPh sb="1" eb="3">
      <t>ジモト</t>
    </rPh>
    <rPh sb="3" eb="5">
      <t>キギョウ</t>
    </rPh>
    <rPh sb="7" eb="9">
      <t>カツヨウ</t>
    </rPh>
    <phoneticPr fontId="3"/>
  </si>
  <si>
    <t>③運営期間中の地元企業の活用</t>
    <rPh sb="1" eb="3">
      <t>ウンエイ</t>
    </rPh>
    <rPh sb="3" eb="5">
      <t>キカン</t>
    </rPh>
    <rPh sb="5" eb="6">
      <t>チュウ</t>
    </rPh>
    <rPh sb="7" eb="9">
      <t>ジモト</t>
    </rPh>
    <rPh sb="9" eb="11">
      <t>キギョウ</t>
    </rPh>
    <rPh sb="12" eb="14">
      <t>カツヨウ</t>
    </rPh>
    <phoneticPr fontId="3"/>
  </si>
  <si>
    <t>※電力量の算出にあたっては、計画ごみ量は「様式５号1」記載の各年度処理量、計画ごみ質は基準ごみとする。</t>
    <rPh sb="1" eb="3">
      <t>デンリョク</t>
    </rPh>
    <rPh sb="3" eb="4">
      <t>リョウ</t>
    </rPh>
    <rPh sb="5" eb="7">
      <t>サンシュツ</t>
    </rPh>
    <rPh sb="14" eb="16">
      <t>ケイカク</t>
    </rPh>
    <rPh sb="18" eb="19">
      <t>リョウ</t>
    </rPh>
    <rPh sb="21" eb="23">
      <t>ヨウシキ</t>
    </rPh>
    <rPh sb="24" eb="25">
      <t>ゴウ</t>
    </rPh>
    <rPh sb="27" eb="29">
      <t>キサイ</t>
    </rPh>
    <rPh sb="30" eb="33">
      <t>カクネンド</t>
    </rPh>
    <rPh sb="33" eb="35">
      <t>ショリ</t>
    </rPh>
    <rPh sb="35" eb="36">
      <t>リョウ</t>
    </rPh>
    <rPh sb="37" eb="39">
      <t>ケイカク</t>
    </rPh>
    <rPh sb="41" eb="42">
      <t>シツ</t>
    </rPh>
    <rPh sb="43" eb="45">
      <t>キジュン</t>
    </rPh>
    <phoneticPr fontId="3"/>
  </si>
  <si>
    <t>（税抜き）</t>
    <rPh sb="1" eb="3">
      <t>ゼイヌ</t>
    </rPh>
    <phoneticPr fontId="3"/>
  </si>
  <si>
    <t>１．建設費</t>
    <rPh sb="2" eb="4">
      <t>ケンセツ</t>
    </rPh>
    <rPh sb="4" eb="5">
      <t>ヒ</t>
    </rPh>
    <phoneticPr fontId="3"/>
  </si>
  <si>
    <t>２．運営費等</t>
    <rPh sb="2" eb="4">
      <t>ウンエイ</t>
    </rPh>
    <rPh sb="4" eb="5">
      <t>ヒ</t>
    </rPh>
    <rPh sb="5" eb="6">
      <t>ナド</t>
    </rPh>
    <phoneticPr fontId="3"/>
  </si>
  <si>
    <t>建設費（税抜き）</t>
    <rPh sb="0" eb="3">
      <t>ケンセツヒ</t>
    </rPh>
    <rPh sb="4" eb="6">
      <t>ゼイヌ</t>
    </rPh>
    <phoneticPr fontId="57"/>
  </si>
  <si>
    <t>（税抜き）</t>
    <rPh sb="1" eb="3">
      <t>ゼイヌ</t>
    </rPh>
    <phoneticPr fontId="3"/>
  </si>
  <si>
    <t>ごみ焼却施設　　人件費内訳（税抜き）</t>
    <rPh sb="2" eb="4">
      <t>ショウキャク</t>
    </rPh>
    <rPh sb="4" eb="6">
      <t>シセツ</t>
    </rPh>
    <rPh sb="8" eb="10">
      <t>ジンケン</t>
    </rPh>
    <rPh sb="10" eb="11">
      <t>ヒ</t>
    </rPh>
    <rPh sb="11" eb="13">
      <t>ウチワケ</t>
    </rPh>
    <rPh sb="14" eb="16">
      <t>ゼイヌ</t>
    </rPh>
    <phoneticPr fontId="4"/>
  </si>
  <si>
    <t>マテリアルリサイクル推進施設　　人件費内訳（税抜き）</t>
    <rPh sb="19" eb="21">
      <t>ウチワケ</t>
    </rPh>
    <rPh sb="22" eb="24">
      <t>ゼイヌ</t>
    </rPh>
    <phoneticPr fontId="4"/>
  </si>
  <si>
    <t>ごみ焼却施設　　維持管理費内訳（税抜き）</t>
    <rPh sb="2" eb="4">
      <t>ショウキャク</t>
    </rPh>
    <rPh sb="4" eb="6">
      <t>シセツ</t>
    </rPh>
    <rPh sb="8" eb="10">
      <t>イジ</t>
    </rPh>
    <rPh sb="10" eb="12">
      <t>カンリ</t>
    </rPh>
    <rPh sb="12" eb="13">
      <t>ヒ</t>
    </rPh>
    <rPh sb="13" eb="15">
      <t>ウチワケ</t>
    </rPh>
    <rPh sb="16" eb="18">
      <t>ゼイヌ</t>
    </rPh>
    <phoneticPr fontId="4"/>
  </si>
  <si>
    <t>マテリアルリサイクル推進施設　　維持管理費内訳（税抜き）</t>
    <rPh sb="10" eb="14">
      <t>スイシンシセツ</t>
    </rPh>
    <rPh sb="16" eb="18">
      <t>イジ</t>
    </rPh>
    <rPh sb="18" eb="20">
      <t>カンリ</t>
    </rPh>
    <rPh sb="20" eb="21">
      <t>ヒ</t>
    </rPh>
    <rPh sb="21" eb="23">
      <t>ウチワケ</t>
    </rPh>
    <rPh sb="24" eb="26">
      <t>ゼイヌ</t>
    </rPh>
    <phoneticPr fontId="4"/>
  </si>
  <si>
    <t>ごみ焼却施設　業務委託費等　（税抜き）</t>
    <rPh sb="7" eb="9">
      <t>ギョウム</t>
    </rPh>
    <rPh sb="9" eb="11">
      <t>イタク</t>
    </rPh>
    <rPh sb="11" eb="12">
      <t>ヒ</t>
    </rPh>
    <rPh sb="12" eb="13">
      <t>トウ</t>
    </rPh>
    <rPh sb="15" eb="17">
      <t>ゼイヌ</t>
    </rPh>
    <phoneticPr fontId="4"/>
  </si>
  <si>
    <t>マテリアルリサイクル推進施設　業務委託費等　（税抜き）</t>
    <rPh sb="10" eb="12">
      <t>スイシン</t>
    </rPh>
    <rPh sb="15" eb="17">
      <t>ギョウム</t>
    </rPh>
    <rPh sb="17" eb="19">
      <t>イタク</t>
    </rPh>
    <rPh sb="19" eb="20">
      <t>ヒ</t>
    </rPh>
    <rPh sb="20" eb="21">
      <t>トウ</t>
    </rPh>
    <rPh sb="23" eb="25">
      <t>ゼイヌ</t>
    </rPh>
    <phoneticPr fontId="4"/>
  </si>
  <si>
    <t>※2　地元企業の定義等については、ワードの様式集に示す作成にあたっての留意事項を参照すること。</t>
    <rPh sb="3" eb="5">
      <t>ジモト</t>
    </rPh>
    <rPh sb="5" eb="7">
      <t>キギョウ</t>
    </rPh>
    <rPh sb="8" eb="10">
      <t>テイギ</t>
    </rPh>
    <rPh sb="10" eb="11">
      <t>ナド</t>
    </rPh>
    <rPh sb="21" eb="24">
      <t>ヨウシキシュウ</t>
    </rPh>
    <rPh sb="25" eb="26">
      <t>シメ</t>
    </rPh>
    <rPh sb="40" eb="42">
      <t>サンショウ</t>
    </rPh>
    <phoneticPr fontId="3"/>
  </si>
  <si>
    <t>※3　金額は、消費税を含めないこと。</t>
    <rPh sb="3" eb="5">
      <t>キンガク</t>
    </rPh>
    <rPh sb="7" eb="10">
      <t>ショウヒゼイ</t>
    </rPh>
    <rPh sb="11" eb="12">
      <t>フク</t>
    </rPh>
    <phoneticPr fontId="3"/>
  </si>
  <si>
    <t>※単価は6.7円（税抜き）とする。民間事業者の提案として、左記の単価を超える場合はその単価とする。</t>
    <rPh sb="1" eb="3">
      <t>タンカ</t>
    </rPh>
    <rPh sb="7" eb="8">
      <t>エン</t>
    </rPh>
    <rPh sb="9" eb="11">
      <t>ゼイヌ</t>
    </rPh>
    <rPh sb="17" eb="22">
      <t>ミンカンジギョウシャ</t>
    </rPh>
    <rPh sb="23" eb="25">
      <t>テイアン</t>
    </rPh>
    <rPh sb="29" eb="31">
      <t>サキ</t>
    </rPh>
    <rPh sb="32" eb="34">
      <t>タンカ</t>
    </rPh>
    <rPh sb="35" eb="36">
      <t>コ</t>
    </rPh>
    <rPh sb="38" eb="40">
      <t>バアイ</t>
    </rPh>
    <rPh sb="43" eb="45">
      <t>タンカ</t>
    </rPh>
    <phoneticPr fontId="3"/>
  </si>
  <si>
    <t>②電力料金（税抜き）</t>
    <rPh sb="1" eb="3">
      <t>デンリョク</t>
    </rPh>
    <rPh sb="3" eb="5">
      <t>リョウキン</t>
    </rPh>
    <rPh sb="6" eb="8">
      <t>ゼイヌ</t>
    </rPh>
    <phoneticPr fontId="6"/>
  </si>
  <si>
    <t>資本金・資本準備金</t>
    <rPh sb="0" eb="3">
      <t>シホンキン</t>
    </rPh>
    <rPh sb="4" eb="9">
      <t>シホンジュンビキン</t>
    </rPh>
    <phoneticPr fontId="3"/>
  </si>
  <si>
    <t>うち資本金</t>
    <rPh sb="2" eb="5">
      <t>シホンキン</t>
    </rPh>
    <phoneticPr fontId="3"/>
  </si>
  <si>
    <t>うち資本準備金</t>
    <rPh sb="2" eb="4">
      <t>シホン</t>
    </rPh>
    <rPh sb="4" eb="6">
      <t>ジュンビ</t>
    </rPh>
    <rPh sb="6" eb="7">
      <t>キン</t>
    </rPh>
    <phoneticPr fontId="3"/>
  </si>
  <si>
    <t>出資金額</t>
    <rPh sb="0" eb="4">
      <t>シュッシキンガク</t>
    </rPh>
    <phoneticPr fontId="3"/>
  </si>
  <si>
    <t>出資割合</t>
    <rPh sb="0" eb="4">
      <t>シュッシワリアイ</t>
    </rPh>
    <phoneticPr fontId="3"/>
  </si>
  <si>
    <t>（％）</t>
    <phoneticPr fontId="3"/>
  </si>
  <si>
    <t>※　繰越欠損金は最長10年間繰越ができるものとする。</t>
    <rPh sb="2" eb="4">
      <t>クリコシ</t>
    </rPh>
    <rPh sb="4" eb="7">
      <t>ケッソンキン</t>
    </rPh>
    <rPh sb="8" eb="10">
      <t>サイチョウ</t>
    </rPh>
    <rPh sb="12" eb="13">
      <t>ネン</t>
    </rPh>
    <rPh sb="13" eb="14">
      <t>アイダ</t>
    </rPh>
    <rPh sb="14" eb="16">
      <t>クリコシ</t>
    </rPh>
    <phoneticPr fontId="70"/>
  </si>
  <si>
    <t>売電収入</t>
    <rPh sb="0" eb="2">
      <t>バイデン</t>
    </rPh>
    <rPh sb="2" eb="4">
      <t>シュウニュウ</t>
    </rPh>
    <phoneticPr fontId="70"/>
  </si>
  <si>
    <r>
      <t>令和６年２月一部見直し版</t>
    </r>
    <r>
      <rPr>
        <sz val="16"/>
        <color rgb="FFFF0000"/>
        <rFont val="ＭＳ 明朝"/>
        <family val="1"/>
        <charset val="128"/>
      </rPr>
      <t xml:space="preserve">
</t>
    </r>
    <r>
      <rPr>
        <sz val="20"/>
        <rFont val="ＭＳ 明朝"/>
        <family val="1"/>
        <charset val="128"/>
      </rPr>
      <t xml:space="preserve">
行田羽生資源環境組合</t>
    </r>
    <rPh sb="6" eb="8">
      <t>イチブ</t>
    </rPh>
    <rPh sb="8" eb="10">
      <t>ミナオ</t>
    </rPh>
    <rPh sb="11" eb="12">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</si>
</sst>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Red]\(#,##0\)"/>
    <numFmt numFmtId="177" formatCode="0.000"/>
    <numFmt numFmtId="178" formatCode="_(&quot;$&quot;* #,##0.00_);_(&quot;$&quot;* \(#,##0.00\);_(&quot;$&quot;* &quot;-&quot;??_);_(@_)"/>
    <numFmt numFmtId="179" formatCode="&quot;$&quot;#,##0_);[Red]\(&quot;$&quot;#,##0\)"/>
    <numFmt numFmtId="180" formatCode="&quot;$&quot;#,##0.00_);[Red]\(&quot;$&quot;#,##0.00\)"/>
    <numFmt numFmtId="181" formatCode="#,##0_ "/>
    <numFmt numFmtId="182" formatCode="#,##0;&quot;▲ &quot;#,##0"/>
    <numFmt numFmtId="183" formatCode="#,##0.0;&quot;▲ &quot;#,##0.0"/>
    <numFmt numFmtId="184" formatCode="0.00_);[Red]\(0.00\)"/>
    <numFmt numFmtId="185" formatCode="#,##0.000;[Red]\-#,##0.000"/>
    <numFmt numFmtId="186" formatCode="#,##0.00000;[Red]\-#,##0.00000"/>
    <numFmt numFmtId="187" formatCode="0_);[Red]\(0\)"/>
    <numFmt numFmtId="188" formatCode="#,##0_ ;[Red]\-#,##0\ "/>
    <numFmt numFmtId="189" formatCode="#,##0.0000_ ;[Red]\-#,##0.0000\ "/>
  </numFmts>
  <fonts count="9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0"/>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scheme val="minor"/>
    </font>
    <font>
      <sz val="14"/>
      <name val="Terminal"/>
      <family val="3"/>
      <charset val="255"/>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0"/>
      <name val="ＭＳ Ｐ明朝"/>
      <family val="1"/>
      <charset val="128"/>
    </font>
    <font>
      <sz val="11"/>
      <name val="明朝"/>
      <family val="1"/>
      <charset val="128"/>
    </font>
    <font>
      <sz val="14"/>
      <name val="ＭＳ 明朝"/>
      <family val="1"/>
      <charset val="128"/>
    </font>
    <font>
      <b/>
      <sz val="10"/>
      <name val="ＭＳ Ｐゴシック"/>
      <family val="3"/>
      <charset val="128"/>
    </font>
    <font>
      <b/>
      <sz val="12"/>
      <name val="ＭＳ Ｐゴシック"/>
      <family val="3"/>
      <charset val="128"/>
    </font>
    <font>
      <sz val="11"/>
      <color indexed="8"/>
      <name val="ＭＳ 明朝"/>
      <family val="1"/>
      <charset val="128"/>
    </font>
    <font>
      <sz val="11"/>
      <color indexed="9"/>
      <name val="ＭＳ 明朝"/>
      <family val="1"/>
      <charset val="128"/>
    </font>
    <font>
      <sz val="12"/>
      <name val="ＭＳ 明朝"/>
      <family val="1"/>
      <charset val="128"/>
    </font>
    <font>
      <sz val="10"/>
      <name val="MS Sans Serif"/>
      <family val="2"/>
    </font>
    <font>
      <sz val="14"/>
      <name val="System"/>
      <family val="2"/>
    </font>
    <font>
      <b/>
      <sz val="11"/>
      <name val="Helv"/>
      <family val="2"/>
    </font>
    <font>
      <sz val="11"/>
      <name val="ＭＳ ゴシック"/>
      <family val="3"/>
      <charset val="128"/>
    </font>
    <font>
      <b/>
      <sz val="18"/>
      <color indexed="56"/>
      <name val="ＭＳ Ｐゴシック"/>
      <family val="3"/>
      <charset val="128"/>
    </font>
    <font>
      <b/>
      <sz val="11"/>
      <color indexed="9"/>
      <name val="ＭＳ 明朝"/>
      <family val="1"/>
      <charset val="128"/>
    </font>
    <font>
      <sz val="11"/>
      <color indexed="60"/>
      <name val="ＭＳ 明朝"/>
      <family val="1"/>
      <charset val="128"/>
    </font>
    <font>
      <sz val="11"/>
      <name val="ＭＳ Ｐ明朝"/>
      <family val="1"/>
      <charset val="128"/>
    </font>
    <font>
      <sz val="11"/>
      <color theme="1"/>
      <name val="ＭＳ Ｐゴシック"/>
      <family val="2"/>
      <scheme val="minor"/>
    </font>
    <font>
      <sz val="11"/>
      <color theme="1"/>
      <name val="ＭＳ Ｐゴシック"/>
      <family val="2"/>
      <charset val="128"/>
    </font>
    <font>
      <u/>
      <sz val="11"/>
      <color theme="10"/>
      <name val="HGSｺﾞｼｯｸM"/>
      <family val="2"/>
      <charset val="128"/>
    </font>
    <font>
      <u/>
      <sz val="11"/>
      <color theme="10"/>
      <name val="ＭＳ Ｐ明朝"/>
      <family val="1"/>
      <charset val="128"/>
    </font>
    <font>
      <u/>
      <sz val="10"/>
      <color indexed="12"/>
      <name val="ＭＳ Ｐゴシック"/>
      <family val="3"/>
      <charset val="128"/>
    </font>
    <font>
      <sz val="11"/>
      <color indexed="52"/>
      <name val="ＭＳ 明朝"/>
      <family val="1"/>
      <charset val="128"/>
    </font>
    <font>
      <sz val="11"/>
      <color indexed="20"/>
      <name val="ＭＳ 明朝"/>
      <family val="1"/>
      <charset val="128"/>
    </font>
    <font>
      <b/>
      <sz val="11"/>
      <color indexed="52"/>
      <name val="ＭＳ 明朝"/>
      <family val="1"/>
      <charset val="128"/>
    </font>
    <font>
      <sz val="11"/>
      <color indexed="10"/>
      <name val="ＭＳ 明朝"/>
      <family val="1"/>
      <charset val="128"/>
    </font>
    <font>
      <sz val="11"/>
      <color theme="1"/>
      <name val="HGSｺﾞｼｯｸM"/>
      <family val="2"/>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1"/>
      <color indexed="8"/>
      <name val="ＭＳ 明朝"/>
      <family val="1"/>
      <charset val="128"/>
    </font>
    <font>
      <b/>
      <sz val="11"/>
      <color indexed="63"/>
      <name val="ＭＳ 明朝"/>
      <family val="1"/>
      <charset val="128"/>
    </font>
    <font>
      <i/>
      <sz val="11"/>
      <color indexed="23"/>
      <name val="ＭＳ 明朝"/>
      <family val="1"/>
      <charset val="128"/>
    </font>
    <font>
      <sz val="11"/>
      <color indexed="62"/>
      <name val="ＭＳ 明朝"/>
      <family val="1"/>
      <charset val="128"/>
    </font>
    <font>
      <sz val="11"/>
      <color theme="1"/>
      <name val="ＭＳ Ｐゴシック"/>
      <family val="3"/>
      <charset val="128"/>
    </font>
    <font>
      <sz val="10"/>
      <color theme="1"/>
      <name val="ＭＳ Ｐゴシック"/>
      <family val="3"/>
      <charset val="128"/>
      <scheme val="minor"/>
    </font>
    <font>
      <sz val="10"/>
      <name val="明朝"/>
      <family val="3"/>
      <charset val="128"/>
    </font>
    <font>
      <sz val="11"/>
      <color indexed="17"/>
      <name val="ＭＳ 明朝"/>
      <family val="1"/>
      <charset val="128"/>
    </font>
    <font>
      <sz val="14"/>
      <color theme="1"/>
      <name val="ＭＳ Ｐゴシック"/>
      <family val="3"/>
      <charset val="128"/>
    </font>
    <font>
      <sz val="10"/>
      <color theme="1"/>
      <name val="ＭＳ Ｐゴシック"/>
      <family val="3"/>
      <charset val="128"/>
    </font>
    <font>
      <sz val="11"/>
      <color theme="1"/>
      <name val="HGｺﾞｼｯｸM"/>
      <family val="2"/>
      <charset val="128"/>
    </font>
    <font>
      <sz val="6"/>
      <name val="ＭＳ Ｐゴシック"/>
      <family val="2"/>
      <charset val="128"/>
      <scheme val="minor"/>
    </font>
    <font>
      <sz val="12"/>
      <color theme="1"/>
      <name val="ＭＳ Ｐゴシック"/>
      <family val="3"/>
      <charset val="128"/>
    </font>
    <font>
      <b/>
      <sz val="12"/>
      <color theme="1"/>
      <name val="ＭＳ Ｐゴシック"/>
      <family val="3"/>
      <charset val="128"/>
    </font>
    <font>
      <sz val="14"/>
      <name val="ＭＳ ゴシック"/>
      <family val="3"/>
      <charset val="128"/>
    </font>
    <font>
      <sz val="16"/>
      <color theme="1"/>
      <name val="ＭＳ Ｐゴシック"/>
      <family val="3"/>
      <charset val="128"/>
    </font>
    <font>
      <sz val="12"/>
      <color indexed="12"/>
      <name val="ＭＳ Ｐゴシック"/>
      <family val="3"/>
      <charset val="128"/>
    </font>
    <font>
      <b/>
      <sz val="14"/>
      <color theme="1"/>
      <name val="ＭＳ Ｐゴシック"/>
      <family val="3"/>
      <charset val="128"/>
    </font>
    <font>
      <sz val="24"/>
      <color theme="1"/>
      <name val="ＭＳ Ｐゴシック"/>
      <family val="3"/>
      <charset val="128"/>
    </font>
    <font>
      <u/>
      <sz val="11"/>
      <color theme="1"/>
      <name val="ＭＳ Ｐゴシック"/>
      <family val="3"/>
      <charset val="128"/>
    </font>
    <font>
      <u/>
      <sz val="12"/>
      <name val="ＭＳ Ｐゴシック"/>
      <family val="3"/>
      <charset val="128"/>
    </font>
    <font>
      <u/>
      <sz val="14"/>
      <name val="ＭＳ Ｐゴシック"/>
      <family val="3"/>
      <charset val="128"/>
    </font>
    <font>
      <u/>
      <sz val="11"/>
      <name val="ＭＳ Ｐゴシック"/>
      <family val="3"/>
      <charset val="128"/>
    </font>
    <font>
      <b/>
      <i/>
      <sz val="11"/>
      <color indexed="10"/>
      <name val="ＭＳ Ｐゴシック"/>
      <family val="3"/>
      <charset val="128"/>
    </font>
    <font>
      <sz val="12"/>
      <name val="Century"/>
      <family val="1"/>
    </font>
    <font>
      <sz val="11"/>
      <color indexed="48"/>
      <name val="ＭＳ Ｐゴシック"/>
      <family val="3"/>
      <charset val="128"/>
    </font>
    <font>
      <b/>
      <i/>
      <sz val="10"/>
      <color indexed="10"/>
      <name val="ＭＳ Ｐゴシック"/>
      <family val="3"/>
      <charset val="128"/>
    </font>
    <font>
      <i/>
      <sz val="11"/>
      <color indexed="10"/>
      <name val="ＭＳ 明朝"/>
      <family val="1"/>
      <charset val="128"/>
    </font>
    <font>
      <sz val="10"/>
      <name val="ＭＳ 明朝"/>
      <family val="1"/>
      <charset val="128"/>
    </font>
    <font>
      <sz val="10"/>
      <color theme="1"/>
      <name val="ＭＳ 明朝"/>
      <family val="2"/>
      <charset val="128"/>
    </font>
    <font>
      <sz val="6"/>
      <name val="ＭＳ 明朝"/>
      <family val="2"/>
      <charset val="128"/>
    </font>
    <font>
      <sz val="14"/>
      <color theme="1"/>
      <name val="HGｺﾞｼｯｸM"/>
      <family val="3"/>
      <charset val="128"/>
    </font>
    <font>
      <sz val="11"/>
      <name val="ＭＳ Ｐゴシック"/>
      <family val="1"/>
      <charset val="128"/>
    </font>
    <font>
      <sz val="22"/>
      <name val="ＭＳ 明朝"/>
      <family val="1"/>
      <charset val="128"/>
    </font>
    <font>
      <sz val="20"/>
      <name val="ＭＳ 明朝"/>
      <family val="1"/>
      <charset val="128"/>
    </font>
    <font>
      <sz val="11"/>
      <color indexed="10"/>
      <name val="ＭＳ Ｐゴシック"/>
      <family val="3"/>
      <charset val="128"/>
    </font>
    <font>
      <sz val="8"/>
      <name val="ＭＳ Ｐゴシック"/>
      <family val="3"/>
      <charset val="128"/>
    </font>
    <font>
      <sz val="11"/>
      <color rgb="FFFF0000"/>
      <name val="ＭＳ Ｐゴシック"/>
      <family val="3"/>
      <charset val="128"/>
    </font>
    <font>
      <sz val="10"/>
      <color rgb="FFFF0000"/>
      <name val="ＭＳ Ｐゴシック"/>
      <family val="3"/>
      <charset val="128"/>
    </font>
    <font>
      <sz val="10.5"/>
      <color theme="1"/>
      <name val="ＭＳ Ｐゴシック"/>
      <family val="3"/>
      <charset val="128"/>
    </font>
    <font>
      <u/>
      <sz val="10"/>
      <color theme="1"/>
      <name val="ＭＳ Ｐゴシック"/>
      <family val="3"/>
      <charset val="128"/>
    </font>
    <font>
      <vertAlign val="subscript"/>
      <sz val="10"/>
      <color theme="1"/>
      <name val="ＭＳ Ｐゴシック"/>
      <family val="3"/>
      <charset val="128"/>
    </font>
    <font>
      <vertAlign val="subscript"/>
      <sz val="11"/>
      <color theme="1"/>
      <name val="ＭＳ Ｐゴシック"/>
      <family val="3"/>
      <charset val="128"/>
    </font>
    <font>
      <vertAlign val="superscript"/>
      <sz val="11"/>
      <color theme="1"/>
      <name val="ＭＳ Ｐゴシック"/>
      <family val="3"/>
      <charset val="128"/>
    </font>
    <font>
      <sz val="16"/>
      <name val="ＭＳ Ｐゴシック"/>
      <family val="3"/>
      <charset val="128"/>
    </font>
    <font>
      <u/>
      <sz val="10"/>
      <name val="ＭＳ Ｐゴシック"/>
      <family val="3"/>
      <charset val="128"/>
    </font>
    <font>
      <sz val="12"/>
      <color rgb="FFFF0000"/>
      <name val="ＭＳ Ｐゴシック"/>
      <family val="3"/>
      <charset val="128"/>
    </font>
    <font>
      <vertAlign val="superscript"/>
      <sz val="11"/>
      <name val="ＭＳ Ｐゴシック"/>
      <family val="3"/>
      <charset val="128"/>
    </font>
    <font>
      <b/>
      <sz val="11"/>
      <name val="ＭＳ Ｐゴシック"/>
      <family val="3"/>
      <charset val="128"/>
    </font>
    <font>
      <sz val="16"/>
      <color rgb="FFFF0000"/>
      <name val="ＭＳ 明朝"/>
      <family val="1"/>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indexed="9"/>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34998626667073579"/>
        <bgColor indexed="64"/>
      </patternFill>
    </fill>
  </fills>
  <borders count="360">
    <border>
      <left/>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thin">
        <color indexed="64"/>
      </top>
      <bottom style="medium">
        <color indexed="64"/>
      </bottom>
      <diagonal/>
    </border>
    <border>
      <left style="double">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diagonal style="thin">
        <color indexed="64"/>
      </diagonal>
    </border>
    <border>
      <left style="double">
        <color indexed="64"/>
      </left>
      <right style="medium">
        <color indexed="64"/>
      </right>
      <top/>
      <bottom style="medium">
        <color indexed="64"/>
      </bottom>
      <diagonal/>
    </border>
    <border>
      <left/>
      <right style="thin">
        <color indexed="64"/>
      </right>
      <top style="medium">
        <color indexed="64"/>
      </top>
      <bottom style="dotted">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auto="1"/>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medium">
        <color indexed="64"/>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dotted">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dotted">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diagonalUp="1">
      <left style="thin">
        <color indexed="64"/>
      </left>
      <right/>
      <top style="medium">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medium">
        <color auto="1"/>
      </top>
      <bottom style="medium">
        <color auto="1"/>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dotted">
        <color indexed="64"/>
      </left>
      <right style="thin">
        <color indexed="64"/>
      </right>
      <top style="thin">
        <color indexed="64"/>
      </top>
      <bottom style="thin">
        <color indexed="64"/>
      </bottom>
      <diagonal/>
    </border>
    <border diagonalDown="1">
      <left/>
      <right style="thin">
        <color indexed="64"/>
      </right>
      <top/>
      <bottom style="thin">
        <color indexed="64"/>
      </bottom>
      <diagonal style="hair">
        <color indexed="64"/>
      </diagonal>
    </border>
    <border diagonalDown="1">
      <left/>
      <right/>
      <top/>
      <bottom style="thin">
        <color indexed="64"/>
      </bottom>
      <diagonal style="hair">
        <color indexed="64"/>
      </diagonal>
    </border>
    <border>
      <left style="thin">
        <color indexed="64"/>
      </left>
      <right/>
      <top style="hair">
        <color indexed="64"/>
      </top>
      <bottom style="hair">
        <color indexed="64"/>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hair">
        <color indexed="64"/>
      </top>
      <bottom/>
      <diagonal/>
    </border>
    <border>
      <left style="thin">
        <color indexed="64"/>
      </left>
      <right/>
      <top style="hair">
        <color indexed="64"/>
      </top>
      <bottom/>
      <diagonal/>
    </border>
    <border>
      <left style="dotted">
        <color indexed="64"/>
      </left>
      <right style="thin">
        <color indexed="64"/>
      </right>
      <top/>
      <bottom style="hair">
        <color indexed="64"/>
      </bottom>
      <diagonal/>
    </border>
    <border>
      <left style="dotted">
        <color indexed="64"/>
      </left>
      <right style="dotted">
        <color indexed="64"/>
      </right>
      <top/>
      <bottom style="hair">
        <color indexed="64"/>
      </bottom>
      <diagonal/>
    </border>
    <border>
      <left/>
      <right/>
      <top/>
      <bottom style="hair">
        <color indexed="64"/>
      </bottom>
      <diagonal/>
    </border>
    <border>
      <left style="thin">
        <color indexed="64"/>
      </left>
      <right style="dotted">
        <color indexed="64"/>
      </right>
      <top/>
      <bottom style="hair">
        <color indexed="64"/>
      </bottom>
      <diagonal/>
    </border>
    <border>
      <left style="thin">
        <color indexed="64"/>
      </left>
      <right/>
      <top/>
      <bottom style="hair">
        <color indexed="64"/>
      </bottom>
      <diagonal/>
    </border>
    <border>
      <left style="hair">
        <color indexed="64"/>
      </left>
      <right/>
      <top style="dotted">
        <color indexed="64"/>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style="dotted">
        <color indexed="64"/>
      </top>
      <bottom style="dotted">
        <color indexed="64"/>
      </bottom>
      <diagonal/>
    </border>
    <border>
      <left style="dotted">
        <color indexed="64"/>
      </left>
      <right style="thin">
        <color indexed="64"/>
      </right>
      <top/>
      <bottom style="thin">
        <color indexed="64"/>
      </bottom>
      <diagonal/>
    </border>
    <border>
      <left style="hair">
        <color indexed="64"/>
      </left>
      <right/>
      <top style="dotted">
        <color indexed="64"/>
      </top>
      <bottom style="dotted">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diagonalDown="1">
      <left/>
      <right style="thin">
        <color indexed="64"/>
      </right>
      <top/>
      <bottom/>
      <diagonal style="hair">
        <color indexed="64"/>
      </diagonal>
    </border>
    <border diagonalDown="1">
      <left/>
      <right/>
      <top/>
      <bottom/>
      <diagonal style="hair">
        <color indexed="64"/>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style="thin">
        <color indexed="64"/>
      </top>
      <bottom style="double">
        <color indexed="64"/>
      </bottom>
      <diagonal/>
    </border>
    <border>
      <left style="dashed">
        <color indexed="64"/>
      </left>
      <right style="dashed">
        <color indexed="64"/>
      </right>
      <top/>
      <bottom style="thin">
        <color indexed="64"/>
      </bottom>
      <diagonal/>
    </border>
    <border>
      <left style="dashed">
        <color indexed="64"/>
      </left>
      <right style="dashed">
        <color indexed="64"/>
      </right>
      <top/>
      <bottom/>
      <diagonal/>
    </border>
    <border>
      <left style="dashed">
        <color indexed="64"/>
      </left>
      <right style="dashed">
        <color indexed="64"/>
      </right>
      <top style="dotted">
        <color indexed="64"/>
      </top>
      <bottom style="dotted">
        <color indexed="64"/>
      </bottom>
      <diagonal/>
    </border>
    <border>
      <left style="dashed">
        <color indexed="64"/>
      </left>
      <right style="dashed">
        <color indexed="64"/>
      </right>
      <top/>
      <bottom style="hair">
        <color indexed="64"/>
      </bottom>
      <diagonal/>
    </border>
    <border>
      <left style="dashed">
        <color indexed="64"/>
      </left>
      <right style="dashed">
        <color indexed="64"/>
      </right>
      <top style="thin">
        <color indexed="64"/>
      </top>
      <bottom style="dott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thin">
        <color indexed="64"/>
      </left>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diagonalDown="1">
      <left style="thin">
        <color indexed="64"/>
      </left>
      <right style="thin">
        <color indexed="64"/>
      </right>
      <top style="hair">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left/>
      <right/>
      <top style="medium">
        <color indexed="64"/>
      </top>
      <bottom style="hair">
        <color indexed="64"/>
      </bottom>
      <diagonal/>
    </border>
    <border>
      <left/>
      <right style="thin">
        <color indexed="64"/>
      </right>
      <top style="medium">
        <color indexed="64"/>
      </top>
      <bottom style="hair">
        <color indexed="64"/>
      </bottom>
      <diagonal/>
    </border>
    <border diagonalDown="1">
      <left style="medium">
        <color indexed="64"/>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medium">
        <color indexed="64"/>
      </left>
      <right style="hair">
        <color indexed="64"/>
      </right>
      <top/>
      <bottom style="hair">
        <color indexed="64"/>
      </bottom>
      <diagonal/>
    </border>
    <border>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bottom style="medium">
        <color indexed="64"/>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medium">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diagonal/>
    </border>
    <border>
      <left style="medium">
        <color indexed="64"/>
      </left>
      <right/>
      <top style="hair">
        <color indexed="64"/>
      </top>
      <bottom/>
      <diagonal/>
    </border>
    <border diagonalDown="1">
      <left style="thin">
        <color indexed="64"/>
      </left>
      <right style="medium">
        <color indexed="64"/>
      </right>
      <top style="hair">
        <color indexed="64"/>
      </top>
      <bottom/>
      <diagonal style="thin">
        <color indexed="64"/>
      </diagonal>
    </border>
    <border diagonalDown="1">
      <left style="thin">
        <color indexed="64"/>
      </left>
      <right style="medium">
        <color indexed="64"/>
      </right>
      <top/>
      <bottom style="thin">
        <color indexed="64"/>
      </bottom>
      <diagonal style="thin">
        <color indexed="64"/>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diagonal/>
    </border>
    <border diagonalDown="1">
      <left style="thin">
        <color indexed="64"/>
      </left>
      <right style="medium">
        <color indexed="64"/>
      </right>
      <top/>
      <bottom style="hair">
        <color indexed="64"/>
      </bottom>
      <diagonal style="thin">
        <color indexed="64"/>
      </diagonal>
    </border>
    <border>
      <left style="thin">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diagonalDown="1">
      <left style="thin">
        <color indexed="64"/>
      </left>
      <right style="medium">
        <color indexed="64"/>
      </right>
      <top/>
      <bottom style="medium">
        <color indexed="64"/>
      </bottom>
      <diagonal style="thin">
        <color indexed="64"/>
      </diagonal>
    </border>
    <border>
      <left style="hair">
        <color indexed="64"/>
      </left>
      <right style="thin">
        <color indexed="64"/>
      </right>
      <top style="dotted">
        <color indexed="64"/>
      </top>
      <bottom style="medium">
        <color indexed="64"/>
      </bottom>
      <diagonal/>
    </border>
    <border>
      <left style="hair">
        <color indexed="64"/>
      </left>
      <right style="medium">
        <color indexed="64"/>
      </right>
      <top style="thin">
        <color indexed="64"/>
      </top>
      <bottom style="dotted">
        <color indexed="64"/>
      </bottom>
      <diagonal/>
    </border>
    <border>
      <left style="hair">
        <color indexed="64"/>
      </left>
      <right style="medium">
        <color indexed="64"/>
      </right>
      <top style="dotted">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diagonalDown="1">
      <left style="thin">
        <color indexed="64"/>
      </left>
      <right/>
      <top style="thin">
        <color indexed="64"/>
      </top>
      <bottom/>
      <diagonal style="thin">
        <color indexed="64"/>
      </diagonal>
    </border>
    <border diagonalDown="1">
      <left style="thin">
        <color indexed="64"/>
      </left>
      <right/>
      <top/>
      <bottom style="medium">
        <color indexed="64"/>
      </bottom>
      <diagonal style="thin">
        <color indexed="64"/>
      </diagonal>
    </border>
    <border>
      <left style="hair">
        <color indexed="64"/>
      </left>
      <right style="hair">
        <color indexed="64"/>
      </right>
      <top style="dotted">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dotted">
        <color indexed="64"/>
      </top>
      <bottom style="thin">
        <color indexed="64"/>
      </bottom>
      <diagonal/>
    </border>
    <border diagonalDown="1">
      <left style="thin">
        <color indexed="64"/>
      </left>
      <right/>
      <top/>
      <bottom style="thin">
        <color indexed="64"/>
      </bottom>
      <diagonal style="thin">
        <color indexed="64"/>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thin">
        <color indexed="64"/>
      </right>
      <top style="medium">
        <color indexed="64"/>
      </top>
      <bottom/>
      <diagonal style="hair">
        <color indexed="64"/>
      </diagonal>
    </border>
    <border diagonalDown="1">
      <left style="medium">
        <color indexed="64"/>
      </left>
      <right/>
      <top/>
      <bottom/>
      <diagonal style="hair">
        <color indexed="64"/>
      </diagonal>
    </border>
    <border>
      <left style="dotted">
        <color indexed="64"/>
      </left>
      <right style="medium">
        <color indexed="64"/>
      </right>
      <top style="thin">
        <color indexed="64"/>
      </top>
      <bottom/>
      <diagonal/>
    </border>
    <border diagonalDown="1">
      <left style="medium">
        <color indexed="64"/>
      </left>
      <right/>
      <top/>
      <bottom style="thin">
        <color indexed="64"/>
      </bottom>
      <diagonal style="hair">
        <color indexed="64"/>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bottom/>
      <diagonal/>
    </border>
    <border>
      <left style="dotted">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bottom style="double">
        <color indexed="64"/>
      </bottom>
      <diagonal/>
    </border>
    <border>
      <left style="dotted">
        <color indexed="64"/>
      </left>
      <right style="medium">
        <color indexed="64"/>
      </right>
      <top style="thin">
        <color indexed="64"/>
      </top>
      <bottom style="double">
        <color indexed="64"/>
      </bottom>
      <diagonal/>
    </border>
    <border>
      <left/>
      <right style="dott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medium">
        <color indexed="64"/>
      </left>
      <right style="medium">
        <color indexed="64"/>
      </right>
      <top style="thin">
        <color indexed="64"/>
      </top>
      <bottom/>
      <diagonal/>
    </border>
    <border>
      <left style="dotted">
        <color indexed="64"/>
      </left>
      <right style="medium">
        <color indexed="64"/>
      </right>
      <top style="thin">
        <color indexed="64"/>
      </top>
      <bottom style="dotted">
        <color indexed="64"/>
      </bottom>
      <diagonal/>
    </border>
    <border>
      <left style="dashed">
        <color indexed="64"/>
      </left>
      <right style="dash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medium">
        <color indexed="64"/>
      </right>
      <top style="dotted">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double">
        <color indexed="64"/>
      </top>
      <bottom style="thin">
        <color indexed="64"/>
      </bottom>
      <diagonal/>
    </border>
  </borders>
  <cellStyleXfs count="227">
    <xf numFmtId="0" fontId="0" fillId="0" borderId="0"/>
    <xf numFmtId="38" fontId="2" fillId="0" borderId="0" applyFont="0" applyFill="0" applyBorder="0" applyAlignment="0" applyProtection="0"/>
    <xf numFmtId="0" fontId="9" fillId="0" borderId="0">
      <alignment vertical="center"/>
    </xf>
    <xf numFmtId="178" fontId="10" fillId="0" borderId="0" applyFill="0" applyBorder="0" applyAlignment="0"/>
    <xf numFmtId="0" fontId="11" fillId="0" borderId="0">
      <alignment horizontal="left"/>
    </xf>
    <xf numFmtId="0" fontId="12" fillId="0" borderId="9" applyNumberFormat="0" applyAlignment="0" applyProtection="0">
      <alignment horizontal="left" vertical="center"/>
    </xf>
    <xf numFmtId="0" fontId="12" fillId="0" borderId="4">
      <alignment horizontal="left" vertical="center"/>
    </xf>
    <xf numFmtId="0" fontId="13" fillId="0" borderId="0"/>
    <xf numFmtId="4" fontId="11" fillId="0" borderId="0">
      <alignment horizontal="right"/>
    </xf>
    <xf numFmtId="4" fontId="14" fillId="0" borderId="0">
      <alignment horizontal="right"/>
    </xf>
    <xf numFmtId="0" fontId="15" fillId="0" borderId="0">
      <alignment horizontal="left"/>
    </xf>
    <xf numFmtId="0" fontId="16" fillId="0" borderId="0">
      <alignment horizontal="center"/>
    </xf>
    <xf numFmtId="9" fontId="2" fillId="0" borderId="0" applyFont="0" applyFill="0" applyBorder="0" applyAlignment="0" applyProtection="0"/>
    <xf numFmtId="9" fontId="17" fillId="0" borderId="0" applyFont="0" applyFill="0" applyBorder="0" applyAlignment="0" applyProtection="0"/>
    <xf numFmtId="38" fontId="2" fillId="0" borderId="0" applyFont="0" applyFill="0" applyBorder="0" applyAlignment="0" applyProtection="0"/>
    <xf numFmtId="38" fontId="18" fillId="0" borderId="0" applyFont="0" applyFill="0" applyBorder="0" applyAlignment="0" applyProtection="0"/>
    <xf numFmtId="6" fontId="18" fillId="0" borderId="0" applyFont="0" applyFill="0" applyBorder="0" applyAlignment="0" applyProtection="0"/>
    <xf numFmtId="6" fontId="18" fillId="0" borderId="0" applyFont="0" applyFill="0" applyBorder="0" applyAlignment="0" applyProtection="0"/>
    <xf numFmtId="0" fontId="2" fillId="0" borderId="0"/>
    <xf numFmtId="0" fontId="2" fillId="0" borderId="0"/>
    <xf numFmtId="0" fontId="2" fillId="0" borderId="0"/>
    <xf numFmtId="0" fontId="20" fillId="0" borderId="0"/>
    <xf numFmtId="0" fontId="21" fillId="0" borderId="0"/>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0" borderId="0"/>
    <xf numFmtId="0" fontId="24" fillId="0" borderId="0"/>
    <xf numFmtId="38" fontId="25"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179" fontId="25" fillId="0" borderId="0" applyFont="0" applyFill="0" applyBorder="0" applyAlignment="0" applyProtection="0"/>
    <xf numFmtId="180" fontId="25" fillId="0" borderId="0" applyFont="0" applyFill="0" applyBorder="0" applyAlignment="0" applyProtection="0"/>
    <xf numFmtId="0" fontId="26" fillId="0" borderId="0"/>
    <xf numFmtId="0" fontId="27" fillId="0" borderId="0"/>
    <xf numFmtId="0" fontId="28" fillId="0" borderId="8" applyBorder="0" applyAlignment="0"/>
    <xf numFmtId="0" fontId="28" fillId="0" borderId="8" applyBorder="0" applyAlignment="0"/>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9" fillId="0" borderId="0" applyNumberFormat="0" applyFill="0" applyBorder="0" applyAlignment="0" applyProtection="0">
      <alignment vertical="center"/>
    </xf>
    <xf numFmtId="0" fontId="30" fillId="20" borderId="23" applyNumberFormat="0" applyAlignment="0" applyProtection="0">
      <alignment vertical="center"/>
    </xf>
    <xf numFmtId="0" fontId="31" fillId="21" borderId="0" applyNumberFormat="0" applyBorder="0" applyAlignment="0" applyProtection="0">
      <alignment vertical="center"/>
    </xf>
    <xf numFmtId="9" fontId="32" fillId="0" borderId="0" applyFont="0" applyFill="0" applyBorder="0" applyAlignment="0" applyProtection="0">
      <alignment vertical="center"/>
    </xf>
    <xf numFmtId="9" fontId="2" fillId="0" borderId="0" applyFont="0" applyFill="0" applyBorder="0" applyAlignment="0" applyProtection="0">
      <alignment vertical="center"/>
    </xf>
    <xf numFmtId="9" fontId="33"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top"/>
      <protection locked="0"/>
    </xf>
    <xf numFmtId="0" fontId="5" fillId="22" borderId="24" applyNumberFormat="0" applyFont="0" applyAlignment="0" applyProtection="0">
      <alignment vertical="center"/>
    </xf>
    <xf numFmtId="0" fontId="38" fillId="0" borderId="25" applyNumberFormat="0" applyFill="0" applyAlignment="0" applyProtection="0">
      <alignment vertical="center"/>
    </xf>
    <xf numFmtId="0" fontId="39" fillId="3" borderId="0" applyNumberFormat="0" applyBorder="0" applyAlignment="0" applyProtection="0">
      <alignment vertical="center"/>
    </xf>
    <xf numFmtId="0" fontId="40" fillId="23" borderId="26" applyNumberFormat="0" applyAlignment="0" applyProtection="0">
      <alignment vertical="center"/>
    </xf>
    <xf numFmtId="0" fontId="4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9" fillId="0" borderId="0" applyFont="0" applyFill="0" applyBorder="0" applyAlignment="0" applyProtection="0">
      <alignment vertical="center"/>
    </xf>
    <xf numFmtId="38" fontId="2" fillId="0" borderId="0" applyFont="0" applyFill="0" applyBorder="0" applyAlignment="0" applyProtection="0">
      <alignment vertical="center"/>
    </xf>
    <xf numFmtId="38" fontId="32" fillId="0" borderId="0" applyFont="0" applyFill="0" applyBorder="0" applyAlignment="0" applyProtection="0">
      <alignment vertical="center"/>
    </xf>
    <xf numFmtId="38" fontId="32" fillId="0" borderId="0" applyFont="0" applyFill="0" applyBorder="0" applyAlignment="0" applyProtection="0">
      <alignment vertical="center"/>
    </xf>
    <xf numFmtId="38" fontId="9" fillId="0" borderId="0" applyFont="0" applyFill="0" applyBorder="0" applyAlignment="0" applyProtection="0">
      <alignment vertical="center"/>
    </xf>
    <xf numFmtId="38" fontId="2" fillId="0" borderId="0" applyFont="0" applyFill="0" applyBorder="0" applyAlignment="0" applyProtection="0"/>
    <xf numFmtId="38" fontId="3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4"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33" fillId="0" borderId="0" applyFont="0" applyFill="0" applyBorder="0" applyAlignment="0" applyProtection="0">
      <alignment vertical="center"/>
    </xf>
    <xf numFmtId="38" fontId="18" fillId="0" borderId="0" applyFont="0" applyFill="0" applyBorder="0" applyAlignment="0" applyProtection="0"/>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43" fillId="0" borderId="27" applyNumberFormat="0" applyFill="0" applyAlignment="0" applyProtection="0">
      <alignment vertical="center"/>
    </xf>
    <xf numFmtId="0" fontId="44" fillId="0" borderId="28" applyNumberFormat="0" applyFill="0" applyAlignment="0" applyProtection="0">
      <alignment vertical="center"/>
    </xf>
    <xf numFmtId="0" fontId="45" fillId="0" borderId="29" applyNumberFormat="0" applyFill="0" applyAlignment="0" applyProtection="0">
      <alignment vertical="center"/>
    </xf>
    <xf numFmtId="0" fontId="45" fillId="0" borderId="0" applyNumberFormat="0" applyFill="0" applyBorder="0" applyAlignment="0" applyProtection="0">
      <alignment vertical="center"/>
    </xf>
    <xf numFmtId="0" fontId="46" fillId="0" borderId="30" applyNumberFormat="0" applyFill="0" applyAlignment="0" applyProtection="0">
      <alignment vertical="center"/>
    </xf>
    <xf numFmtId="0" fontId="47" fillId="23" borderId="31" applyNumberFormat="0" applyAlignment="0" applyProtection="0">
      <alignment vertical="center"/>
    </xf>
    <xf numFmtId="0" fontId="48" fillId="0" borderId="0" applyNumberFormat="0" applyFill="0" applyBorder="0" applyAlignment="0" applyProtection="0">
      <alignment vertical="center"/>
    </xf>
    <xf numFmtId="6" fontId="32" fillId="0" borderId="0" applyFont="0" applyFill="0" applyBorder="0" applyAlignment="0" applyProtection="0">
      <alignment vertical="center"/>
    </xf>
    <xf numFmtId="6" fontId="34" fillId="0" borderId="0" applyFont="0" applyFill="0" applyBorder="0" applyAlignment="0" applyProtection="0">
      <alignment vertical="center"/>
    </xf>
    <xf numFmtId="6" fontId="1" fillId="0" borderId="0" applyFont="0" applyFill="0" applyBorder="0" applyAlignment="0" applyProtection="0">
      <alignment vertical="center"/>
    </xf>
    <xf numFmtId="0" fontId="49" fillId="7" borderId="26" applyNumberFormat="0" applyAlignment="0" applyProtection="0">
      <alignment vertical="center"/>
    </xf>
    <xf numFmtId="0" fontId="2" fillId="0" borderId="0"/>
    <xf numFmtId="0" fontId="32" fillId="0" borderId="0">
      <alignment vertical="center"/>
    </xf>
    <xf numFmtId="0" fontId="34" fillId="0" borderId="0">
      <alignment vertical="center"/>
    </xf>
    <xf numFmtId="0" fontId="50" fillId="0" borderId="0">
      <alignment vertical="center"/>
    </xf>
    <xf numFmtId="0" fontId="34" fillId="0" borderId="0">
      <alignment vertical="center"/>
    </xf>
    <xf numFmtId="0" fontId="2" fillId="0" borderId="0"/>
    <xf numFmtId="0" fontId="2" fillId="0" borderId="0"/>
    <xf numFmtId="0" fontId="2" fillId="0" borderId="0"/>
    <xf numFmtId="0" fontId="2" fillId="0" borderId="0"/>
    <xf numFmtId="0" fontId="33" fillId="0" borderId="0"/>
    <xf numFmtId="0" fontId="2" fillId="0" borderId="0"/>
    <xf numFmtId="0" fontId="2" fillId="0" borderId="0">
      <alignment vertical="center"/>
    </xf>
    <xf numFmtId="0" fontId="2" fillId="0" borderId="0"/>
    <xf numFmtId="0" fontId="9" fillId="0" borderId="0">
      <alignment vertical="center"/>
    </xf>
    <xf numFmtId="0" fontId="9" fillId="0" borderId="0">
      <alignment vertical="center"/>
    </xf>
    <xf numFmtId="0" fontId="5"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9" fillId="0" borderId="0">
      <alignment vertical="center"/>
    </xf>
    <xf numFmtId="0" fontId="51" fillId="0" borderId="0">
      <alignment vertical="center"/>
    </xf>
    <xf numFmtId="0" fontId="51" fillId="0" borderId="0">
      <alignment vertical="center"/>
    </xf>
    <xf numFmtId="0" fontId="51" fillId="0" borderId="0">
      <alignment vertical="center"/>
    </xf>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2" fillId="0" borderId="0"/>
    <xf numFmtId="0" fontId="2" fillId="0" borderId="0"/>
    <xf numFmtId="0" fontId="9" fillId="0" borderId="0">
      <alignment vertical="center"/>
    </xf>
    <xf numFmtId="0" fontId="2" fillId="0" borderId="0">
      <alignment vertical="center"/>
    </xf>
    <xf numFmtId="0" fontId="2" fillId="0" borderId="0"/>
    <xf numFmtId="0" fontId="2" fillId="0" borderId="0"/>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42" fillId="0" borderId="0">
      <alignment vertical="center"/>
    </xf>
    <xf numFmtId="0" fontId="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7" fontId="52" fillId="0" borderId="0"/>
    <xf numFmtId="0" fontId="19" fillId="0" borderId="0"/>
    <xf numFmtId="0" fontId="53" fillId="4" borderId="0" applyNumberFormat="0" applyBorder="0" applyAlignment="0" applyProtection="0">
      <alignment vertical="center"/>
    </xf>
    <xf numFmtId="0" fontId="2" fillId="0" borderId="0"/>
    <xf numFmtId="0" fontId="56" fillId="0" borderId="0">
      <alignment vertical="center"/>
    </xf>
    <xf numFmtId="0" fontId="2" fillId="0" borderId="0"/>
    <xf numFmtId="0" fontId="2" fillId="0" borderId="0">
      <alignment vertical="center"/>
    </xf>
    <xf numFmtId="0" fontId="2" fillId="0" borderId="0">
      <alignment vertical="center"/>
    </xf>
    <xf numFmtId="0" fontId="26" fillId="0" borderId="0"/>
    <xf numFmtId="0" fontId="75" fillId="0" borderId="0">
      <alignment vertical="center"/>
    </xf>
    <xf numFmtId="38" fontId="75" fillId="0" borderId="0" applyFont="0" applyFill="0" applyBorder="0" applyAlignment="0" applyProtection="0">
      <alignment vertical="center"/>
    </xf>
    <xf numFmtId="0" fontId="2" fillId="0" borderId="0"/>
  </cellStyleXfs>
  <cellXfs count="1443">
    <xf numFmtId="0" fontId="0" fillId="0" borderId="0" xfId="0"/>
    <xf numFmtId="0" fontId="6" fillId="0" borderId="0" xfId="0" applyFont="1" applyAlignment="1">
      <alignment vertical="center"/>
    </xf>
    <xf numFmtId="0" fontId="50" fillId="0" borderId="0" xfId="218" applyFont="1" applyAlignment="1">
      <alignment vertical="center"/>
    </xf>
    <xf numFmtId="0" fontId="50" fillId="0" borderId="0" xfId="218" applyFont="1" applyAlignment="1">
      <alignment horizontal="center" vertical="center"/>
    </xf>
    <xf numFmtId="0" fontId="54" fillId="0" borderId="0" xfId="218"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50" fillId="0" borderId="0" xfId="0" applyFont="1" applyAlignment="1">
      <alignment vertical="center"/>
    </xf>
    <xf numFmtId="0" fontId="54" fillId="0" borderId="0" xfId="218" applyFont="1" applyAlignment="1">
      <alignment horizontal="center" vertical="center"/>
    </xf>
    <xf numFmtId="0" fontId="58" fillId="0" borderId="0" xfId="218" applyFont="1" applyAlignment="1">
      <alignment vertical="center"/>
    </xf>
    <xf numFmtId="0" fontId="59" fillId="0" borderId="0" xfId="218" applyFont="1" applyAlignment="1">
      <alignment vertical="center"/>
    </xf>
    <xf numFmtId="0" fontId="58" fillId="0" borderId="0" xfId="218" applyFont="1" applyAlignment="1">
      <alignment horizontal="center" vertical="center"/>
    </xf>
    <xf numFmtId="0" fontId="58" fillId="0" borderId="0" xfId="218" applyFont="1" applyAlignment="1">
      <alignment horizontal="left" vertical="center"/>
    </xf>
    <xf numFmtId="0" fontId="8" fillId="0" borderId="14" xfId="0" applyFont="1" applyBorder="1" applyAlignment="1">
      <alignment vertical="center"/>
    </xf>
    <xf numFmtId="0" fontId="8" fillId="0" borderId="15" xfId="0" applyFont="1" applyBorder="1" applyAlignment="1">
      <alignment vertical="center"/>
    </xf>
    <xf numFmtId="0" fontId="58" fillId="0" borderId="1" xfId="218" applyFont="1" applyBorder="1" applyAlignment="1">
      <alignment vertical="center"/>
    </xf>
    <xf numFmtId="0" fontId="58" fillId="0" borderId="54" xfId="218" applyFont="1" applyBorder="1" applyAlignment="1">
      <alignment vertical="center"/>
    </xf>
    <xf numFmtId="0" fontId="59" fillId="0" borderId="0" xfId="218" applyFont="1" applyAlignment="1">
      <alignment horizontal="left" vertical="center"/>
    </xf>
    <xf numFmtId="0" fontId="58" fillId="0" borderId="14" xfId="218" applyFont="1" applyBorder="1" applyAlignment="1">
      <alignment vertical="center"/>
    </xf>
    <xf numFmtId="0" fontId="58" fillId="0" borderId="15" xfId="218" applyFont="1" applyBorder="1" applyAlignment="1">
      <alignment vertical="center"/>
    </xf>
    <xf numFmtId="0" fontId="58" fillId="0" borderId="18" xfId="218" applyFont="1" applyBorder="1" applyAlignment="1">
      <alignment vertical="center"/>
    </xf>
    <xf numFmtId="0" fontId="58" fillId="0" borderId="60" xfId="218" applyFont="1" applyBorder="1" applyAlignment="1">
      <alignment vertical="center"/>
    </xf>
    <xf numFmtId="0" fontId="58" fillId="0" borderId="3" xfId="218" applyFont="1" applyBorder="1" applyAlignment="1">
      <alignment vertical="center"/>
    </xf>
    <xf numFmtId="0" fontId="58" fillId="0" borderId="5" xfId="218" applyFont="1" applyBorder="1" applyAlignment="1">
      <alignment vertical="center"/>
    </xf>
    <xf numFmtId="0" fontId="58" fillId="0" borderId="55" xfId="218" applyFont="1" applyBorder="1" applyAlignment="1">
      <alignment vertical="center"/>
    </xf>
    <xf numFmtId="0" fontId="58" fillId="0" borderId="17" xfId="218" applyFont="1" applyBorder="1" applyAlignment="1">
      <alignment vertical="center"/>
    </xf>
    <xf numFmtId="0" fontId="8" fillId="0" borderId="11" xfId="0" applyFont="1" applyBorder="1" applyAlignment="1">
      <alignment horizontal="center" vertical="center"/>
    </xf>
    <xf numFmtId="0" fontId="58" fillId="0" borderId="49" xfId="218" applyFont="1" applyBorder="1" applyAlignment="1">
      <alignment horizontal="center" vertical="center"/>
    </xf>
    <xf numFmtId="0" fontId="58" fillId="0" borderId="6" xfId="218" applyFont="1" applyBorder="1" applyAlignment="1">
      <alignment horizontal="center" vertical="center"/>
    </xf>
    <xf numFmtId="0" fontId="58" fillId="0" borderId="78" xfId="218" applyFont="1" applyBorder="1" applyAlignment="1">
      <alignment horizontal="center" vertical="center"/>
    </xf>
    <xf numFmtId="0" fontId="58" fillId="0" borderId="0" xfId="0" applyFont="1" applyAlignment="1">
      <alignment vertical="center"/>
    </xf>
    <xf numFmtId="0" fontId="58" fillId="0" borderId="61" xfId="218" applyFont="1" applyBorder="1" applyAlignment="1">
      <alignment horizontal="center" vertical="center"/>
    </xf>
    <xf numFmtId="0" fontId="58" fillId="0" borderId="22" xfId="218" applyFont="1" applyBorder="1" applyAlignment="1">
      <alignment horizontal="center" vertical="center"/>
    </xf>
    <xf numFmtId="0" fontId="58" fillId="0" borderId="74" xfId="218" applyFont="1" applyBorder="1" applyAlignment="1">
      <alignment horizontal="center" vertical="center"/>
    </xf>
    <xf numFmtId="0" fontId="8" fillId="0" borderId="0" xfId="218" applyFont="1" applyAlignment="1">
      <alignment vertical="center"/>
    </xf>
    <xf numFmtId="0" fontId="58" fillId="0" borderId="71" xfId="218" applyFont="1" applyBorder="1" applyAlignment="1">
      <alignment horizontal="center" vertical="center"/>
    </xf>
    <xf numFmtId="0" fontId="58" fillId="0" borderId="42" xfId="218" applyFont="1" applyBorder="1" applyAlignment="1">
      <alignment horizontal="center" vertical="center"/>
    </xf>
    <xf numFmtId="0" fontId="58" fillId="0" borderId="51" xfId="218" quotePrefix="1" applyFont="1" applyBorder="1" applyAlignment="1">
      <alignment horizontal="center" vertical="center"/>
    </xf>
    <xf numFmtId="0" fontId="58" fillId="0" borderId="50" xfId="218" quotePrefix="1" applyFont="1" applyBorder="1" applyAlignment="1">
      <alignment horizontal="center" vertical="center"/>
    </xf>
    <xf numFmtId="0" fontId="7" fillId="0" borderId="0" xfId="218" applyFont="1" applyAlignment="1">
      <alignment horizontal="right" vertical="center"/>
    </xf>
    <xf numFmtId="0" fontId="7" fillId="0" borderId="0" xfId="218" applyFont="1" applyAlignment="1">
      <alignment vertical="center"/>
    </xf>
    <xf numFmtId="0" fontId="7" fillId="0" borderId="0" xfId="0" applyFont="1" applyAlignment="1">
      <alignment vertical="center"/>
    </xf>
    <xf numFmtId="181" fontId="58" fillId="0" borderId="0" xfId="218" applyNumberFormat="1" applyFont="1" applyAlignment="1">
      <alignment vertical="center"/>
    </xf>
    <xf numFmtId="0" fontId="58" fillId="0" borderId="0" xfId="218" applyFont="1" applyAlignment="1">
      <alignment horizontal="left" vertical="center" wrapText="1"/>
    </xf>
    <xf numFmtId="0" fontId="58" fillId="0" borderId="0" xfId="218" applyFont="1"/>
    <xf numFmtId="181" fontId="8" fillId="0" borderId="40" xfId="0" applyNumberFormat="1" applyFont="1" applyBorder="1" applyAlignment="1">
      <alignment horizontal="center" vertical="center"/>
    </xf>
    <xf numFmtId="181" fontId="8" fillId="0" borderId="80" xfId="0" applyNumberFormat="1" applyFont="1" applyBorder="1" applyAlignment="1">
      <alignment horizontal="center" vertical="center"/>
    </xf>
    <xf numFmtId="0" fontId="58" fillId="0" borderId="16" xfId="218" applyFont="1" applyBorder="1" applyAlignment="1">
      <alignment vertical="center"/>
    </xf>
    <xf numFmtId="176" fontId="58" fillId="24" borderId="2" xfId="0" applyNumberFormat="1" applyFont="1" applyFill="1" applyBorder="1" applyAlignment="1">
      <alignment vertical="center"/>
    </xf>
    <xf numFmtId="176" fontId="58" fillId="24" borderId="3" xfId="0" applyNumberFormat="1" applyFont="1" applyFill="1" applyBorder="1" applyAlignment="1">
      <alignment vertical="center"/>
    </xf>
    <xf numFmtId="181" fontId="58" fillId="0" borderId="57" xfId="0" applyNumberFormat="1" applyFont="1" applyBorder="1" applyAlignment="1">
      <alignment horizontal="center" vertical="center"/>
    </xf>
    <xf numFmtId="181" fontId="58" fillId="0" borderId="81" xfId="0" applyNumberFormat="1" applyFont="1" applyBorder="1" applyAlignment="1">
      <alignment horizontal="center" vertical="center"/>
    </xf>
    <xf numFmtId="0" fontId="58" fillId="0" borderId="13" xfId="218" applyFont="1" applyBorder="1" applyAlignment="1">
      <alignment vertical="center"/>
    </xf>
    <xf numFmtId="0" fontId="58" fillId="0" borderId="19" xfId="218" applyFont="1" applyBorder="1" applyAlignment="1">
      <alignment vertical="center"/>
    </xf>
    <xf numFmtId="176" fontId="58" fillId="24" borderId="37" xfId="0" applyNumberFormat="1" applyFont="1" applyFill="1" applyBorder="1" applyAlignment="1">
      <alignment vertical="center"/>
    </xf>
    <xf numFmtId="181" fontId="58" fillId="0" borderId="72" xfId="0" applyNumberFormat="1" applyFont="1" applyBorder="1" applyAlignment="1">
      <alignment horizontal="center" vertical="center"/>
    </xf>
    <xf numFmtId="181" fontId="58" fillId="0" borderId="82" xfId="0" applyNumberFormat="1" applyFont="1" applyBorder="1" applyAlignment="1">
      <alignment horizontal="center" vertical="center"/>
    </xf>
    <xf numFmtId="0" fontId="58" fillId="0" borderId="76" xfId="218" applyFont="1" applyBorder="1" applyAlignment="1">
      <alignment vertical="center"/>
    </xf>
    <xf numFmtId="0" fontId="58" fillId="0" borderId="77" xfId="218" applyFont="1" applyBorder="1" applyAlignment="1">
      <alignment vertical="center"/>
    </xf>
    <xf numFmtId="0" fontId="58" fillId="0" borderId="12" xfId="218" applyFont="1" applyBorder="1" applyAlignment="1">
      <alignment vertical="center"/>
    </xf>
    <xf numFmtId="0" fontId="58" fillId="0" borderId="59" xfId="218" applyFont="1" applyBorder="1" applyAlignment="1">
      <alignment vertical="center"/>
    </xf>
    <xf numFmtId="0" fontId="58" fillId="0" borderId="4" xfId="218" applyFont="1" applyBorder="1" applyAlignment="1">
      <alignment vertical="center"/>
    </xf>
    <xf numFmtId="38" fontId="58" fillId="0" borderId="57" xfId="14" applyFont="1" applyFill="1" applyBorder="1" applyAlignment="1">
      <alignment vertical="center"/>
    </xf>
    <xf numFmtId="0" fontId="58" fillId="0" borderId="0" xfId="218" applyFont="1" applyAlignment="1">
      <alignment horizontal="right" vertical="center"/>
    </xf>
    <xf numFmtId="0" fontId="58" fillId="0" borderId="7" xfId="218" applyFont="1" applyBorder="1" applyAlignment="1">
      <alignment vertical="center"/>
    </xf>
    <xf numFmtId="0" fontId="58" fillId="0" borderId="63" xfId="218" applyFont="1" applyBorder="1" applyAlignment="1">
      <alignment vertical="center"/>
    </xf>
    <xf numFmtId="0" fontId="58" fillId="0" borderId="8" xfId="218" applyFont="1" applyBorder="1" applyAlignment="1">
      <alignment vertical="center"/>
    </xf>
    <xf numFmtId="38" fontId="58" fillId="0" borderId="56" xfId="14" applyFont="1" applyFill="1" applyBorder="1" applyAlignment="1">
      <alignment vertical="center"/>
    </xf>
    <xf numFmtId="0" fontId="58" fillId="0" borderId="20" xfId="218" applyFont="1" applyBorder="1" applyAlignment="1">
      <alignment vertical="center"/>
    </xf>
    <xf numFmtId="38" fontId="58" fillId="0" borderId="43" xfId="14" applyFont="1" applyFill="1" applyBorder="1" applyAlignment="1">
      <alignment vertical="center"/>
    </xf>
    <xf numFmtId="0" fontId="58" fillId="0" borderId="65" xfId="218" applyFont="1" applyBorder="1" applyAlignment="1">
      <alignment vertical="center"/>
    </xf>
    <xf numFmtId="0" fontId="58" fillId="0" borderId="66" xfId="218" applyFont="1" applyBorder="1" applyAlignment="1">
      <alignment vertical="center"/>
    </xf>
    <xf numFmtId="38" fontId="58" fillId="0" borderId="72" xfId="14" applyFont="1" applyFill="1" applyBorder="1" applyAlignment="1">
      <alignment vertical="center"/>
    </xf>
    <xf numFmtId="0" fontId="58" fillId="0" borderId="10" xfId="218" applyFont="1" applyBorder="1" applyAlignment="1">
      <alignment vertical="center"/>
    </xf>
    <xf numFmtId="0" fontId="58" fillId="0" borderId="32" xfId="218" applyFont="1" applyBorder="1" applyAlignment="1">
      <alignment vertical="center"/>
    </xf>
    <xf numFmtId="38" fontId="58" fillId="0" borderId="86" xfId="14" applyFont="1" applyFill="1" applyBorder="1" applyAlignment="1">
      <alignment vertical="center"/>
    </xf>
    <xf numFmtId="38" fontId="58" fillId="0" borderId="85" xfId="14" applyFont="1" applyFill="1" applyBorder="1" applyAlignment="1">
      <alignment vertical="center"/>
    </xf>
    <xf numFmtId="0" fontId="58" fillId="25" borderId="14" xfId="218" applyFont="1" applyFill="1" applyBorder="1" applyAlignment="1">
      <alignment vertical="center"/>
    </xf>
    <xf numFmtId="0" fontId="58" fillId="25" borderId="15" xfId="218" applyFont="1" applyFill="1" applyBorder="1" applyAlignment="1">
      <alignment vertical="center"/>
    </xf>
    <xf numFmtId="0" fontId="58" fillId="25" borderId="18" xfId="218" applyFont="1" applyFill="1" applyBorder="1" applyAlignment="1">
      <alignment vertical="center"/>
    </xf>
    <xf numFmtId="0" fontId="58" fillId="25" borderId="17" xfId="218" applyFont="1" applyFill="1" applyBorder="1" applyAlignment="1">
      <alignment vertical="center"/>
    </xf>
    <xf numFmtId="0" fontId="58" fillId="26" borderId="14" xfId="218" applyFont="1" applyFill="1" applyBorder="1" applyAlignment="1">
      <alignment vertical="center"/>
    </xf>
    <xf numFmtId="0" fontId="58" fillId="26" borderId="15" xfId="218" applyFont="1" applyFill="1" applyBorder="1" applyAlignment="1">
      <alignment vertical="center"/>
    </xf>
    <xf numFmtId="0" fontId="58" fillId="26" borderId="18" xfId="218" applyFont="1" applyFill="1" applyBorder="1" applyAlignment="1">
      <alignment vertical="center"/>
    </xf>
    <xf numFmtId="0" fontId="58" fillId="25" borderId="3" xfId="0" applyFont="1" applyFill="1" applyBorder="1" applyAlignment="1">
      <alignment vertical="center"/>
    </xf>
    <xf numFmtId="0" fontId="58" fillId="25" borderId="4" xfId="218" applyFont="1" applyFill="1" applyBorder="1" applyAlignment="1">
      <alignment vertical="center"/>
    </xf>
    <xf numFmtId="0" fontId="58" fillId="25" borderId="4" xfId="0" applyFont="1" applyFill="1" applyBorder="1" applyAlignment="1">
      <alignment vertical="center"/>
    </xf>
    <xf numFmtId="0" fontId="58" fillId="26" borderId="37" xfId="0" applyFont="1" applyFill="1" applyBorder="1" applyAlignment="1">
      <alignment vertical="center"/>
    </xf>
    <xf numFmtId="0" fontId="58" fillId="26" borderId="11" xfId="218" applyFont="1" applyFill="1" applyBorder="1" applyAlignment="1">
      <alignment vertical="center"/>
    </xf>
    <xf numFmtId="0" fontId="58" fillId="26" borderId="11" xfId="0" applyFont="1" applyFill="1" applyBorder="1" applyAlignment="1">
      <alignment vertical="center"/>
    </xf>
    <xf numFmtId="0" fontId="8" fillId="0" borderId="15" xfId="218" applyFont="1" applyBorder="1" applyAlignment="1">
      <alignment horizontal="center" vertical="center"/>
    </xf>
    <xf numFmtId="181" fontId="8" fillId="0" borderId="43" xfId="218" applyNumberFormat="1" applyFont="1" applyBorder="1" applyAlignment="1">
      <alignment vertical="center"/>
    </xf>
    <xf numFmtId="181" fontId="8" fillId="0" borderId="35" xfId="218" applyNumberFormat="1" applyFont="1" applyBorder="1" applyAlignment="1">
      <alignment vertical="center"/>
    </xf>
    <xf numFmtId="181" fontId="8" fillId="0" borderId="62" xfId="218" applyNumberFormat="1" applyFont="1" applyBorder="1" applyAlignment="1">
      <alignment vertical="center"/>
    </xf>
    <xf numFmtId="0" fontId="8" fillId="0" borderId="63" xfId="218" applyFont="1" applyBorder="1" applyAlignment="1">
      <alignment horizontal="center" vertical="center"/>
    </xf>
    <xf numFmtId="181" fontId="8" fillId="0" borderId="57" xfId="218" applyNumberFormat="1" applyFont="1" applyBorder="1" applyAlignment="1">
      <alignment vertical="center"/>
    </xf>
    <xf numFmtId="181" fontId="8" fillId="0" borderId="2" xfId="218" applyNumberFormat="1" applyFont="1" applyBorder="1" applyAlignment="1">
      <alignment vertical="center"/>
    </xf>
    <xf numFmtId="181" fontId="8" fillId="0" borderId="36" xfId="218" applyNumberFormat="1" applyFont="1" applyBorder="1" applyAlignment="1">
      <alignment vertical="center"/>
    </xf>
    <xf numFmtId="181" fontId="8" fillId="0" borderId="83" xfId="218" applyNumberFormat="1" applyFont="1" applyBorder="1" applyAlignment="1">
      <alignment vertical="center"/>
    </xf>
    <xf numFmtId="181" fontId="8" fillId="0" borderId="64" xfId="218" applyNumberFormat="1" applyFont="1" applyBorder="1" applyAlignment="1">
      <alignment vertical="center"/>
    </xf>
    <xf numFmtId="181" fontId="8" fillId="0" borderId="72" xfId="218" applyNumberFormat="1" applyFont="1" applyBorder="1" applyAlignment="1">
      <alignment vertical="center"/>
    </xf>
    <xf numFmtId="181" fontId="8" fillId="0" borderId="38" xfId="218" applyNumberFormat="1" applyFont="1" applyBorder="1" applyAlignment="1">
      <alignment vertical="center"/>
    </xf>
    <xf numFmtId="181" fontId="8" fillId="0" borderId="39" xfId="218" applyNumberFormat="1" applyFont="1" applyBorder="1" applyAlignment="1">
      <alignment vertical="center"/>
    </xf>
    <xf numFmtId="0" fontId="8" fillId="0" borderId="14" xfId="218" applyFont="1" applyBorder="1" applyAlignment="1">
      <alignment horizontal="left" vertical="center"/>
    </xf>
    <xf numFmtId="0" fontId="8" fillId="0" borderId="15" xfId="218" applyFont="1" applyBorder="1" applyAlignment="1">
      <alignment horizontal="left" vertical="center"/>
    </xf>
    <xf numFmtId="0" fontId="8" fillId="0" borderId="65" xfId="218" applyFont="1" applyBorder="1" applyAlignment="1">
      <alignment horizontal="left" vertical="center"/>
    </xf>
    <xf numFmtId="0" fontId="8" fillId="0" borderId="63" xfId="218" applyFont="1" applyBorder="1" applyAlignment="1">
      <alignment horizontal="left" vertical="center"/>
    </xf>
    <xf numFmtId="0" fontId="8" fillId="0" borderId="18" xfId="218" applyFont="1" applyBorder="1" applyAlignment="1">
      <alignment horizontal="left" vertical="center"/>
    </xf>
    <xf numFmtId="0" fontId="8" fillId="0" borderId="67" xfId="218" applyFont="1" applyBorder="1" applyAlignment="1">
      <alignment horizontal="left" vertical="center"/>
    </xf>
    <xf numFmtId="0" fontId="8" fillId="0" borderId="17" xfId="0" applyFont="1" applyBorder="1" applyAlignment="1">
      <alignment vertical="center"/>
    </xf>
    <xf numFmtId="0" fontId="8" fillId="0" borderId="37" xfId="0" applyFont="1" applyBorder="1" applyAlignment="1">
      <alignment vertical="center"/>
    </xf>
    <xf numFmtId="0" fontId="8" fillId="0" borderId="11" xfId="218" applyFont="1" applyBorder="1" applyAlignment="1">
      <alignment vertical="center"/>
    </xf>
    <xf numFmtId="0" fontId="8" fillId="0" borderId="11" xfId="0" applyFont="1" applyBorder="1" applyAlignment="1">
      <alignment vertical="center"/>
    </xf>
    <xf numFmtId="0" fontId="63" fillId="0" borderId="0" xfId="218" applyFont="1" applyAlignment="1">
      <alignment horizontal="left" vertical="center"/>
    </xf>
    <xf numFmtId="0" fontId="58" fillId="0" borderId="123" xfId="218" applyFont="1" applyBorder="1" applyAlignment="1">
      <alignment horizontal="center" vertical="center"/>
    </xf>
    <xf numFmtId="0" fontId="58" fillId="0" borderId="115" xfId="218" applyFont="1" applyBorder="1" applyAlignment="1">
      <alignment horizontal="center" vertical="center"/>
    </xf>
    <xf numFmtId="0" fontId="64" fillId="0" borderId="0" xfId="0" applyFont="1" applyAlignment="1">
      <alignment vertical="center"/>
    </xf>
    <xf numFmtId="0" fontId="65" fillId="0" borderId="0" xfId="0" applyFont="1" applyAlignment="1">
      <alignment horizontal="right" vertical="center"/>
    </xf>
    <xf numFmtId="0" fontId="50" fillId="0" borderId="0" xfId="0" applyFont="1" applyAlignment="1">
      <alignment horizontal="right" vertical="center"/>
    </xf>
    <xf numFmtId="0" fontId="8" fillId="0" borderId="0" xfId="0" applyFont="1" applyAlignment="1">
      <alignment horizontal="left" vertical="center"/>
    </xf>
    <xf numFmtId="184" fontId="8" fillId="0" borderId="0" xfId="0" applyNumberFormat="1" applyFont="1" applyAlignment="1">
      <alignment vertical="center"/>
    </xf>
    <xf numFmtId="0" fontId="6" fillId="0" borderId="0" xfId="0" applyFont="1" applyAlignment="1">
      <alignment horizontal="right" vertical="center"/>
    </xf>
    <xf numFmtId="182" fontId="8" fillId="0" borderId="0" xfId="0" applyNumberFormat="1" applyFont="1" applyAlignment="1">
      <alignment vertical="center"/>
    </xf>
    <xf numFmtId="0" fontId="8" fillId="0" borderId="0" xfId="0" applyFont="1" applyAlignment="1">
      <alignment horizontal="left" vertical="center" wrapText="1"/>
    </xf>
    <xf numFmtId="0" fontId="8" fillId="0" borderId="0" xfId="0" applyFont="1" applyAlignment="1">
      <alignment horizontal="center" vertical="center" wrapText="1"/>
    </xf>
    <xf numFmtId="182" fontId="8" fillId="0" borderId="0" xfId="0" applyNumberFormat="1" applyFont="1" applyAlignment="1">
      <alignment horizontal="center" vertical="center"/>
    </xf>
    <xf numFmtId="182" fontId="8" fillId="0" borderId="0" xfId="0" applyNumberFormat="1" applyFont="1" applyAlignment="1" applyProtection="1">
      <alignment vertical="center"/>
      <protection locked="0"/>
    </xf>
    <xf numFmtId="183" fontId="8" fillId="0" borderId="0" xfId="0" applyNumberFormat="1" applyFont="1" applyAlignment="1">
      <alignment vertical="center"/>
    </xf>
    <xf numFmtId="185" fontId="8" fillId="0" borderId="0" xfId="1" applyNumberFormat="1" applyFont="1" applyFill="1" applyBorder="1" applyAlignment="1">
      <alignment vertical="center"/>
    </xf>
    <xf numFmtId="177" fontId="62" fillId="0" borderId="0" xfId="0" applyNumberFormat="1" applyFont="1" applyAlignment="1">
      <alignment vertical="center"/>
    </xf>
    <xf numFmtId="0" fontId="6" fillId="0" borderId="0" xfId="0" applyFont="1" applyAlignment="1">
      <alignment horizontal="center" vertical="center"/>
    </xf>
    <xf numFmtId="0" fontId="58" fillId="0" borderId="0" xfId="0" applyFont="1" applyAlignment="1">
      <alignment horizontal="left" vertical="center"/>
    </xf>
    <xf numFmtId="0" fontId="50" fillId="0" borderId="0" xfId="0" applyFont="1" applyAlignment="1">
      <alignment horizontal="center" vertical="center"/>
    </xf>
    <xf numFmtId="183" fontId="6" fillId="0" borderId="0" xfId="0" applyNumberFormat="1" applyFont="1" applyAlignment="1">
      <alignment vertical="center"/>
    </xf>
    <xf numFmtId="0" fontId="50" fillId="0" borderId="0" xfId="0" applyFont="1" applyAlignment="1">
      <alignment horizontal="left" vertical="center"/>
    </xf>
    <xf numFmtId="0" fontId="58" fillId="0" borderId="0" xfId="0" applyFont="1" applyAlignment="1">
      <alignment horizontal="center" vertical="center" wrapText="1"/>
    </xf>
    <xf numFmtId="183" fontId="58" fillId="0" borderId="0" xfId="0" applyNumberFormat="1" applyFont="1" applyAlignment="1">
      <alignment vertical="center"/>
    </xf>
    <xf numFmtId="0" fontId="55" fillId="0" borderId="0" xfId="0" applyFont="1" applyAlignment="1">
      <alignment horizontal="center" vertical="center"/>
    </xf>
    <xf numFmtId="183" fontId="55" fillId="0" borderId="0" xfId="0" applyNumberFormat="1" applyFont="1" applyAlignment="1">
      <alignment vertical="center"/>
    </xf>
    <xf numFmtId="0" fontId="58" fillId="0" borderId="0" xfId="0" applyFont="1" applyAlignment="1">
      <alignment horizontal="center" vertical="center"/>
    </xf>
    <xf numFmtId="0" fontId="8" fillId="0" borderId="0" xfId="0" applyFont="1" applyAlignment="1">
      <alignment horizontal="center" vertical="center" textRotation="255"/>
    </xf>
    <xf numFmtId="0" fontId="8" fillId="0" borderId="0" xfId="0" applyFont="1" applyAlignment="1" applyProtection="1">
      <alignment vertical="center"/>
      <protection locked="0"/>
    </xf>
    <xf numFmtId="38" fontId="8" fillId="0" borderId="0" xfId="1" applyFont="1" applyFill="1" applyBorder="1" applyAlignment="1" applyProtection="1">
      <alignment horizontal="center" vertical="center"/>
      <protection locked="0"/>
    </xf>
    <xf numFmtId="0" fontId="8" fillId="0" borderId="0" xfId="0" applyFont="1" applyAlignment="1" applyProtection="1">
      <alignment vertical="center" wrapText="1"/>
      <protection locked="0"/>
    </xf>
    <xf numFmtId="38" fontId="8" fillId="0" borderId="0" xfId="1" applyFont="1" applyFill="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182" fontId="8" fillId="0" borderId="0" xfId="0" applyNumberFormat="1" applyFont="1" applyAlignment="1" applyProtection="1">
      <alignment horizontal="center" vertical="center"/>
      <protection locked="0"/>
    </xf>
    <xf numFmtId="0" fontId="8" fillId="0" borderId="0" xfId="0" applyFont="1"/>
    <xf numFmtId="0" fontId="66" fillId="0" borderId="0" xfId="0" applyFont="1" applyAlignment="1">
      <alignment horizontal="right" vertical="center"/>
    </xf>
    <xf numFmtId="0" fontId="67" fillId="0" borderId="0" xfId="218" applyFont="1" applyAlignment="1">
      <alignment horizontal="right" vertical="center"/>
    </xf>
    <xf numFmtId="0" fontId="6" fillId="0" borderId="128" xfId="0" applyFont="1" applyBorder="1" applyAlignment="1">
      <alignment horizontal="center" vertical="center" wrapText="1"/>
    </xf>
    <xf numFmtId="0" fontId="6" fillId="24" borderId="53" xfId="0" applyFont="1" applyFill="1" applyBorder="1" applyAlignment="1" applyProtection="1">
      <alignment horizontal="left" vertical="center"/>
      <protection locked="0"/>
    </xf>
    <xf numFmtId="182" fontId="6" fillId="24" borderId="130" xfId="0" applyNumberFormat="1" applyFont="1" applyFill="1" applyBorder="1" applyAlignment="1" applyProtection="1">
      <alignment vertical="center"/>
      <protection locked="0"/>
    </xf>
    <xf numFmtId="182" fontId="6" fillId="0" borderId="69" xfId="0" applyNumberFormat="1" applyFont="1" applyBorder="1" applyAlignment="1">
      <alignment vertical="center"/>
    </xf>
    <xf numFmtId="182" fontId="6" fillId="0" borderId="52" xfId="0" applyNumberFormat="1" applyFont="1" applyBorder="1" applyAlignment="1">
      <alignment vertical="center"/>
    </xf>
    <xf numFmtId="182" fontId="6" fillId="24" borderId="131" xfId="0" applyNumberFormat="1" applyFont="1" applyFill="1" applyBorder="1" applyAlignment="1" applyProtection="1">
      <alignment vertical="center"/>
      <protection locked="0"/>
    </xf>
    <xf numFmtId="0" fontId="6" fillId="24" borderId="53" xfId="0" applyFont="1" applyFill="1" applyBorder="1" applyAlignment="1" applyProtection="1">
      <alignment horizontal="center" vertical="center"/>
      <protection locked="0"/>
    </xf>
    <xf numFmtId="182" fontId="6" fillId="24" borderId="132" xfId="0" applyNumberFormat="1" applyFont="1" applyFill="1" applyBorder="1" applyAlignment="1" applyProtection="1">
      <alignment vertical="center"/>
      <protection locked="0"/>
    </xf>
    <xf numFmtId="182" fontId="6" fillId="0" borderId="70" xfId="0" applyNumberFormat="1" applyFont="1" applyBorder="1" applyAlignment="1">
      <alignment vertical="center"/>
    </xf>
    <xf numFmtId="0" fontId="6" fillId="0" borderId="3" xfId="0" applyFont="1" applyBorder="1" applyAlignment="1">
      <alignment horizontal="center" vertical="center"/>
    </xf>
    <xf numFmtId="182" fontId="6" fillId="0" borderId="133" xfId="0" applyNumberFormat="1" applyFont="1" applyBorder="1" applyAlignment="1" applyProtection="1">
      <alignment vertical="center"/>
      <protection locked="0"/>
    </xf>
    <xf numFmtId="182" fontId="6" fillId="0" borderId="128" xfId="0" applyNumberFormat="1" applyFont="1" applyBorder="1" applyAlignment="1" applyProtection="1">
      <alignment vertical="center"/>
      <protection locked="0"/>
    </xf>
    <xf numFmtId="182" fontId="6" fillId="0" borderId="129" xfId="0" applyNumberFormat="1" applyFont="1" applyBorder="1" applyAlignment="1" applyProtection="1">
      <alignment vertical="center"/>
      <protection locked="0"/>
    </xf>
    <xf numFmtId="182" fontId="6" fillId="0" borderId="2" xfId="0" applyNumberFormat="1" applyFont="1" applyBorder="1" applyAlignment="1">
      <alignment vertical="center"/>
    </xf>
    <xf numFmtId="0" fontId="68" fillId="0" borderId="0" xfId="0" applyFont="1" applyAlignment="1">
      <alignment horizontal="right"/>
    </xf>
    <xf numFmtId="0" fontId="69" fillId="0" borderId="0" xfId="0" applyFont="1" applyAlignment="1">
      <alignment vertical="center"/>
    </xf>
    <xf numFmtId="38" fontId="6" fillId="0" borderId="0" xfId="1" applyFont="1" applyFill="1" applyBorder="1" applyAlignment="1" applyProtection="1">
      <alignment vertical="center"/>
      <protection locked="0"/>
    </xf>
    <xf numFmtId="182" fontId="6" fillId="0" borderId="0" xfId="0" applyNumberFormat="1" applyFont="1" applyAlignment="1">
      <alignment vertical="center"/>
    </xf>
    <xf numFmtId="10" fontId="6" fillId="0" borderId="0" xfId="12" applyNumberFormat="1" applyFont="1" applyFill="1" applyBorder="1" applyAlignment="1" applyProtection="1">
      <alignment horizontal="center" vertical="center"/>
    </xf>
    <xf numFmtId="38" fontId="6" fillId="24" borderId="134" xfId="1" applyFont="1" applyFill="1" applyBorder="1" applyAlignment="1" applyProtection="1">
      <alignment horizontal="right" vertical="center"/>
    </xf>
    <xf numFmtId="38" fontId="6" fillId="24" borderId="4" xfId="1" applyFont="1" applyFill="1" applyBorder="1" applyAlignment="1" applyProtection="1">
      <alignment horizontal="right" vertical="center"/>
    </xf>
    <xf numFmtId="38" fontId="6" fillId="24" borderId="6" xfId="1" applyFont="1" applyFill="1" applyBorder="1" applyAlignment="1" applyProtection="1">
      <alignment horizontal="right" vertical="center"/>
    </xf>
    <xf numFmtId="38" fontId="6" fillId="24" borderId="135" xfId="1" applyFont="1" applyFill="1" applyBorder="1" applyAlignment="1" applyProtection="1">
      <alignment horizontal="right" vertical="center"/>
    </xf>
    <xf numFmtId="38" fontId="6" fillId="24" borderId="136" xfId="1" applyFont="1" applyFill="1" applyBorder="1" applyAlignment="1" applyProtection="1">
      <alignment horizontal="right" vertical="center"/>
    </xf>
    <xf numFmtId="182" fontId="6" fillId="0" borderId="47" xfId="0" applyNumberFormat="1" applyFont="1" applyBorder="1" applyAlignment="1">
      <alignment vertical="center"/>
    </xf>
    <xf numFmtId="182" fontId="6" fillId="0" borderId="6" xfId="1" applyNumberFormat="1" applyFont="1" applyFill="1" applyBorder="1" applyAlignment="1" applyProtection="1">
      <alignment horizontal="left" vertical="center"/>
    </xf>
    <xf numFmtId="0" fontId="6" fillId="0" borderId="4" xfId="0" applyFont="1" applyBorder="1" applyAlignment="1">
      <alignment vertical="center"/>
    </xf>
    <xf numFmtId="182" fontId="6" fillId="0" borderId="3" xfId="1" applyNumberFormat="1" applyFont="1" applyFill="1" applyBorder="1" applyAlignment="1" applyProtection="1">
      <alignment horizontal="left" vertical="center"/>
    </xf>
    <xf numFmtId="38" fontId="6" fillId="24" borderId="137" xfId="1" applyFont="1" applyFill="1" applyBorder="1" applyAlignment="1" applyProtection="1">
      <alignment vertical="center"/>
    </xf>
    <xf numFmtId="38" fontId="6" fillId="24" borderId="7" xfId="1" applyFont="1" applyFill="1" applyBorder="1" applyAlignment="1" applyProtection="1">
      <alignment vertical="center"/>
    </xf>
    <xf numFmtId="38" fontId="6" fillId="24" borderId="22" xfId="1" applyFont="1" applyFill="1" applyBorder="1" applyAlignment="1" applyProtection="1">
      <alignment vertical="center"/>
    </xf>
    <xf numFmtId="38" fontId="6" fillId="24" borderId="138" xfId="1" applyFont="1" applyFill="1" applyBorder="1" applyAlignment="1" applyProtection="1">
      <alignment vertical="center"/>
    </xf>
    <xf numFmtId="182" fontId="6" fillId="0" borderId="22" xfId="0" applyNumberFormat="1" applyFont="1" applyBorder="1" applyAlignment="1">
      <alignment vertical="center"/>
    </xf>
    <xf numFmtId="182" fontId="6" fillId="0" borderId="7" xfId="0" applyNumberFormat="1" applyFont="1" applyBorder="1" applyAlignment="1">
      <alignment vertical="center"/>
    </xf>
    <xf numFmtId="38" fontId="6" fillId="24" borderId="139" xfId="1" applyFont="1" applyFill="1" applyBorder="1" applyAlignment="1" applyProtection="1">
      <alignment horizontal="right" vertical="center"/>
    </xf>
    <xf numFmtId="38" fontId="6" fillId="24" borderId="140" xfId="1" applyFont="1" applyFill="1" applyBorder="1" applyAlignment="1" applyProtection="1">
      <alignment horizontal="right" vertical="center"/>
    </xf>
    <xf numFmtId="38" fontId="6" fillId="24" borderId="141" xfId="1" applyFont="1" applyFill="1" applyBorder="1" applyAlignment="1" applyProtection="1">
      <alignment horizontal="right" vertical="center"/>
    </xf>
    <xf numFmtId="38" fontId="6" fillId="24" borderId="142" xfId="1" applyFont="1" applyFill="1" applyBorder="1" applyAlignment="1" applyProtection="1">
      <alignment horizontal="right" vertical="center"/>
    </xf>
    <xf numFmtId="182" fontId="6" fillId="0" borderId="143" xfId="1" applyNumberFormat="1" applyFont="1" applyFill="1" applyBorder="1" applyAlignment="1" applyProtection="1">
      <alignment horizontal="left" vertical="center"/>
    </xf>
    <xf numFmtId="182" fontId="6" fillId="0" borderId="144" xfId="1" applyNumberFormat="1" applyFont="1" applyFill="1" applyBorder="1" applyAlignment="1" applyProtection="1">
      <alignment horizontal="left" vertical="center"/>
    </xf>
    <xf numFmtId="38" fontId="6" fillId="24" borderId="134" xfId="1" applyFont="1" applyFill="1" applyBorder="1" applyAlignment="1" applyProtection="1">
      <alignment horizontal="right" vertical="center"/>
      <protection locked="0"/>
    </xf>
    <xf numFmtId="38" fontId="6" fillId="24" borderId="4" xfId="1" applyFont="1" applyFill="1" applyBorder="1" applyAlignment="1" applyProtection="1">
      <alignment horizontal="right" vertical="center"/>
      <protection locked="0"/>
    </xf>
    <xf numFmtId="38" fontId="6" fillId="24" borderId="6" xfId="1" applyFont="1" applyFill="1" applyBorder="1" applyAlignment="1" applyProtection="1">
      <alignment horizontal="right" vertical="center"/>
      <protection locked="0"/>
    </xf>
    <xf numFmtId="38" fontId="6" fillId="24" borderId="136" xfId="1" applyFont="1" applyFill="1" applyBorder="1" applyAlignment="1" applyProtection="1">
      <alignment horizontal="right" vertical="center"/>
      <protection locked="0"/>
    </xf>
    <xf numFmtId="182" fontId="6" fillId="0" borderId="4" xfId="1" applyNumberFormat="1" applyFont="1" applyFill="1" applyBorder="1" applyAlignment="1" applyProtection="1">
      <alignment horizontal="left" vertical="center"/>
    </xf>
    <xf numFmtId="0" fontId="6" fillId="0" borderId="63" xfId="0" applyFont="1" applyBorder="1" applyAlignment="1">
      <alignment vertical="center"/>
    </xf>
    <xf numFmtId="0" fontId="71" fillId="0" borderId="0" xfId="0" applyFont="1" applyAlignment="1">
      <alignment vertical="center"/>
    </xf>
    <xf numFmtId="182" fontId="71" fillId="0" borderId="0" xfId="0" applyNumberFormat="1" applyFont="1" applyAlignment="1">
      <alignment vertical="center"/>
    </xf>
    <xf numFmtId="182" fontId="71" fillId="0" borderId="0" xfId="0" applyNumberFormat="1" applyFont="1" applyAlignment="1">
      <alignment horizontal="right" vertical="center"/>
    </xf>
    <xf numFmtId="182" fontId="6" fillId="0" borderId="0" xfId="0" applyNumberFormat="1" applyFont="1" applyAlignment="1">
      <alignment horizontal="right" vertical="center"/>
    </xf>
    <xf numFmtId="182" fontId="6" fillId="24" borderId="134" xfId="0" applyNumberFormat="1" applyFont="1" applyFill="1" applyBorder="1" applyAlignment="1">
      <alignment vertical="center"/>
    </xf>
    <xf numFmtId="182" fontId="6" fillId="24" borderId="4" xfId="0" applyNumberFormat="1" applyFont="1" applyFill="1" applyBorder="1" applyAlignment="1">
      <alignment vertical="center"/>
    </xf>
    <xf numFmtId="182" fontId="6" fillId="24" borderId="134" xfId="0" applyNumberFormat="1" applyFont="1" applyFill="1" applyBorder="1" applyAlignment="1">
      <alignment horizontal="right" vertical="center"/>
    </xf>
    <xf numFmtId="182" fontId="6" fillId="24" borderId="136" xfId="0" applyNumberFormat="1" applyFont="1" applyFill="1" applyBorder="1" applyAlignment="1">
      <alignment horizontal="right" vertical="center"/>
    </xf>
    <xf numFmtId="182" fontId="6" fillId="24" borderId="146" xfId="0" applyNumberFormat="1" applyFont="1" applyFill="1" applyBorder="1" applyAlignment="1">
      <alignment horizontal="right" vertical="center"/>
    </xf>
    <xf numFmtId="182" fontId="6" fillId="24" borderId="3" xfId="0" applyNumberFormat="1" applyFont="1" applyFill="1" applyBorder="1" applyAlignment="1">
      <alignment horizontal="right" vertical="center"/>
    </xf>
    <xf numFmtId="182" fontId="6" fillId="0" borderId="4" xfId="0" applyNumberFormat="1" applyFont="1" applyBorder="1" applyAlignment="1">
      <alignment vertical="center"/>
    </xf>
    <xf numFmtId="182" fontId="6" fillId="24" borderId="4" xfId="0" applyNumberFormat="1" applyFont="1" applyFill="1" applyBorder="1" applyAlignment="1">
      <alignment horizontal="right" vertical="center"/>
    </xf>
    <xf numFmtId="182" fontId="6" fillId="24" borderId="151" xfId="0" applyNumberFormat="1" applyFont="1" applyFill="1" applyBorder="1" applyAlignment="1">
      <alignment vertical="center"/>
    </xf>
    <xf numFmtId="182" fontId="6" fillId="24" borderId="151" xfId="0" applyNumberFormat="1" applyFont="1" applyFill="1" applyBorder="1" applyAlignment="1">
      <alignment horizontal="right" vertical="center"/>
    </xf>
    <xf numFmtId="182" fontId="6" fillId="24" borderId="152" xfId="0" applyNumberFormat="1" applyFont="1" applyFill="1" applyBorder="1" applyAlignment="1">
      <alignment horizontal="right" vertical="center"/>
    </xf>
    <xf numFmtId="182" fontId="6" fillId="24" borderId="150" xfId="0" applyNumberFormat="1" applyFont="1" applyFill="1" applyBorder="1" applyAlignment="1">
      <alignment horizontal="right" vertical="center"/>
    </xf>
    <xf numFmtId="182" fontId="6" fillId="24" borderId="154" xfId="0" applyNumberFormat="1" applyFont="1" applyFill="1" applyBorder="1" applyAlignment="1">
      <alignment vertical="center"/>
    </xf>
    <xf numFmtId="182" fontId="6" fillId="24" borderId="155" xfId="0" applyNumberFormat="1" applyFont="1" applyFill="1" applyBorder="1" applyAlignment="1">
      <alignment vertical="center"/>
    </xf>
    <xf numFmtId="182" fontId="6" fillId="24" borderId="154" xfId="0" applyNumberFormat="1" applyFont="1" applyFill="1" applyBorder="1" applyAlignment="1">
      <alignment horizontal="right" vertical="center"/>
    </xf>
    <xf numFmtId="182" fontId="6" fillId="24" borderId="156" xfId="0" applyNumberFormat="1" applyFont="1" applyFill="1" applyBorder="1" applyAlignment="1">
      <alignment horizontal="right" vertical="center"/>
    </xf>
    <xf numFmtId="182" fontId="6" fillId="24" borderId="153" xfId="0" applyNumberFormat="1" applyFont="1" applyFill="1" applyBorder="1" applyAlignment="1">
      <alignment horizontal="right" vertical="center"/>
    </xf>
    <xf numFmtId="182" fontId="6" fillId="24" borderId="44" xfId="0" applyNumberFormat="1" applyFont="1" applyFill="1" applyBorder="1" applyAlignment="1">
      <alignment horizontal="right" vertical="center"/>
    </xf>
    <xf numFmtId="182" fontId="6" fillId="0" borderId="119" xfId="0" applyNumberFormat="1" applyFont="1" applyBorder="1" applyAlignment="1">
      <alignment horizontal="left" vertical="center"/>
    </xf>
    <xf numFmtId="0" fontId="6" fillId="0" borderId="155" xfId="0" applyFont="1" applyBorder="1" applyAlignment="1">
      <alignment vertical="center"/>
    </xf>
    <xf numFmtId="182" fontId="6" fillId="0" borderId="44" xfId="0" applyNumberFormat="1" applyFont="1" applyBorder="1" applyAlignment="1">
      <alignment horizontal="left" vertical="center"/>
    </xf>
    <xf numFmtId="182" fontId="6" fillId="0" borderId="68" xfId="0" applyNumberFormat="1" applyFont="1" applyBorder="1" applyAlignment="1">
      <alignment horizontal="left" vertical="center"/>
    </xf>
    <xf numFmtId="182" fontId="6" fillId="0" borderId="161" xfId="0" applyNumberFormat="1" applyFont="1" applyBorder="1" applyAlignment="1">
      <alignment horizontal="left" vertical="center"/>
    </xf>
    <xf numFmtId="182" fontId="6" fillId="0" borderId="163" xfId="0" applyNumberFormat="1" applyFont="1" applyBorder="1" applyAlignment="1">
      <alignment horizontal="left" vertical="center"/>
    </xf>
    <xf numFmtId="182" fontId="6" fillId="0" borderId="155" xfId="0" applyNumberFormat="1" applyFont="1" applyBorder="1" applyAlignment="1">
      <alignment horizontal="center" vertical="center"/>
    </xf>
    <xf numFmtId="182" fontId="6" fillId="0" borderId="164" xfId="0" applyNumberFormat="1" applyFont="1" applyBorder="1" applyAlignment="1">
      <alignment horizontal="center" vertical="center"/>
    </xf>
    <xf numFmtId="182" fontId="6" fillId="0" borderId="166" xfId="0" applyNumberFormat="1" applyFont="1" applyBorder="1" applyAlignment="1">
      <alignment horizontal="center" vertical="center"/>
    </xf>
    <xf numFmtId="182" fontId="6" fillId="0" borderId="44" xfId="0" applyNumberFormat="1" applyFont="1" applyBorder="1" applyAlignment="1">
      <alignment vertical="center"/>
    </xf>
    <xf numFmtId="182" fontId="6" fillId="0" borderId="167" xfId="0" applyNumberFormat="1" applyFont="1" applyBorder="1" applyAlignment="1">
      <alignment horizontal="center" vertical="center"/>
    </xf>
    <xf numFmtId="182" fontId="6" fillId="0" borderId="4" xfId="0" applyNumberFormat="1" applyFont="1" applyBorder="1" applyAlignment="1">
      <alignment horizontal="left" vertical="center"/>
    </xf>
    <xf numFmtId="182" fontId="6" fillId="24" borderId="137" xfId="0" applyNumberFormat="1" applyFont="1" applyFill="1" applyBorder="1" applyAlignment="1">
      <alignment vertical="center"/>
    </xf>
    <xf numFmtId="182" fontId="6" fillId="24" borderId="7" xfId="0" applyNumberFormat="1" applyFont="1" applyFill="1" applyBorder="1" applyAlignment="1">
      <alignment vertical="center"/>
    </xf>
    <xf numFmtId="182" fontId="6" fillId="24" borderId="137" xfId="0" applyNumberFormat="1" applyFont="1" applyFill="1" applyBorder="1" applyAlignment="1">
      <alignment horizontal="right" vertical="center"/>
    </xf>
    <xf numFmtId="182" fontId="6" fillId="24" borderId="138" xfId="0" applyNumberFormat="1" applyFont="1" applyFill="1" applyBorder="1" applyAlignment="1">
      <alignment horizontal="right" vertical="center"/>
    </xf>
    <xf numFmtId="182" fontId="6" fillId="24" borderId="168" xfId="0" applyNumberFormat="1" applyFont="1" applyFill="1" applyBorder="1" applyAlignment="1">
      <alignment horizontal="right" vertical="center"/>
    </xf>
    <xf numFmtId="182" fontId="6" fillId="24" borderId="47" xfId="0" applyNumberFormat="1" applyFont="1" applyFill="1" applyBorder="1" applyAlignment="1">
      <alignment horizontal="right" vertical="center"/>
    </xf>
    <xf numFmtId="182" fontId="6" fillId="0" borderId="7" xfId="0" applyNumberFormat="1" applyFont="1" applyBorder="1" applyAlignment="1">
      <alignment horizontal="center" vertical="center"/>
    </xf>
    <xf numFmtId="182" fontId="6" fillId="0" borderId="45" xfId="0" applyNumberFormat="1" applyFont="1" applyBorder="1" applyAlignment="1">
      <alignment vertical="center"/>
    </xf>
    <xf numFmtId="182" fontId="6" fillId="0" borderId="169" xfId="0" applyNumberFormat="1" applyFont="1" applyBorder="1" applyAlignment="1">
      <alignment horizontal="center" vertical="center"/>
    </xf>
    <xf numFmtId="182" fontId="6" fillId="24" borderId="67" xfId="0" applyNumberFormat="1" applyFont="1" applyFill="1" applyBorder="1" applyAlignment="1">
      <alignment horizontal="right" vertical="center"/>
    </xf>
    <xf numFmtId="0" fontId="72" fillId="0" borderId="0" xfId="0" applyFont="1" applyAlignment="1">
      <alignment vertical="center"/>
    </xf>
    <xf numFmtId="182" fontId="6" fillId="24" borderId="7" xfId="0" applyNumberFormat="1" applyFont="1" applyFill="1" applyBorder="1" applyAlignment="1">
      <alignment horizontal="right" vertical="center"/>
    </xf>
    <xf numFmtId="182" fontId="6" fillId="0" borderId="155" xfId="0" applyNumberFormat="1" applyFont="1" applyBorder="1" applyAlignment="1">
      <alignment horizontal="left" vertical="center"/>
    </xf>
    <xf numFmtId="182" fontId="6" fillId="0" borderId="155" xfId="0" applyNumberFormat="1" applyFont="1" applyBorder="1" applyAlignment="1">
      <alignment vertical="center"/>
    </xf>
    <xf numFmtId="182" fontId="6" fillId="24" borderId="171" xfId="0" applyNumberFormat="1" applyFont="1" applyFill="1" applyBorder="1" applyAlignment="1">
      <alignment vertical="center"/>
    </xf>
    <xf numFmtId="182" fontId="6" fillId="24" borderId="171" xfId="1" applyNumberFormat="1" applyFont="1" applyFill="1" applyBorder="1" applyAlignment="1" applyProtection="1">
      <alignment vertical="center"/>
    </xf>
    <xf numFmtId="182" fontId="6" fillId="24" borderId="63" xfId="1" applyNumberFormat="1" applyFont="1" applyFill="1" applyBorder="1" applyAlignment="1" applyProtection="1">
      <alignment vertical="center"/>
    </xf>
    <xf numFmtId="182" fontId="6" fillId="24" borderId="171" xfId="1" applyNumberFormat="1" applyFont="1" applyFill="1" applyBorder="1" applyAlignment="1" applyProtection="1">
      <alignment horizontal="right" vertical="center"/>
    </xf>
    <xf numFmtId="182" fontId="6" fillId="24" borderId="172" xfId="1" applyNumberFormat="1" applyFont="1" applyFill="1" applyBorder="1" applyAlignment="1" applyProtection="1">
      <alignment horizontal="right" vertical="center"/>
    </xf>
    <xf numFmtId="182" fontId="6" fillId="24" borderId="170" xfId="1" applyNumberFormat="1" applyFont="1" applyFill="1" applyBorder="1" applyAlignment="1" applyProtection="1">
      <alignment horizontal="right" vertical="center"/>
    </xf>
    <xf numFmtId="182" fontId="6" fillId="24" borderId="67" xfId="1" applyNumberFormat="1" applyFont="1" applyFill="1" applyBorder="1" applyAlignment="1" applyProtection="1">
      <alignment horizontal="right" vertical="center"/>
    </xf>
    <xf numFmtId="182" fontId="6" fillId="0" borderId="63" xfId="1" applyNumberFormat="1" applyFont="1" applyFill="1" applyBorder="1" applyAlignment="1" applyProtection="1">
      <alignment horizontal="left" vertical="center"/>
    </xf>
    <xf numFmtId="182" fontId="6" fillId="0" borderId="67" xfId="1" applyNumberFormat="1" applyFont="1" applyFill="1" applyBorder="1" applyAlignment="1" applyProtection="1">
      <alignment horizontal="left" vertical="center"/>
    </xf>
    <xf numFmtId="182" fontId="6" fillId="24" borderId="151" xfId="1" applyNumberFormat="1" applyFont="1" applyFill="1" applyBorder="1" applyAlignment="1" applyProtection="1">
      <alignment horizontal="right" vertical="center"/>
    </xf>
    <xf numFmtId="182" fontId="6" fillId="24" borderId="0" xfId="1" applyNumberFormat="1" applyFont="1" applyFill="1" applyBorder="1" applyAlignment="1" applyProtection="1">
      <alignment horizontal="right" vertical="center"/>
    </xf>
    <xf numFmtId="182" fontId="6" fillId="24" borderId="152" xfId="1" applyNumberFormat="1" applyFont="1" applyFill="1" applyBorder="1" applyAlignment="1" applyProtection="1">
      <alignment horizontal="right" vertical="center"/>
    </xf>
    <xf numFmtId="182" fontId="6" fillId="24" borderId="150" xfId="1" applyNumberFormat="1" applyFont="1" applyFill="1" applyBorder="1" applyAlignment="1" applyProtection="1">
      <alignment horizontal="right" vertical="center"/>
    </xf>
    <xf numFmtId="182" fontId="6" fillId="24" borderId="5" xfId="1" applyNumberFormat="1" applyFont="1" applyFill="1" applyBorder="1" applyAlignment="1" applyProtection="1">
      <alignment horizontal="right" vertical="center"/>
    </xf>
    <xf numFmtId="182" fontId="6" fillId="0" borderId="0" xfId="1" applyNumberFormat="1" applyFont="1" applyFill="1" applyBorder="1" applyAlignment="1" applyProtection="1">
      <alignment horizontal="left" vertical="center"/>
    </xf>
    <xf numFmtId="182" fontId="6" fillId="0" borderId="5" xfId="1" applyNumberFormat="1" applyFont="1" applyFill="1" applyBorder="1" applyAlignment="1" applyProtection="1">
      <alignment horizontal="left" vertical="center"/>
    </xf>
    <xf numFmtId="182" fontId="6" fillId="24" borderId="176" xfId="0" applyNumberFormat="1" applyFont="1" applyFill="1" applyBorder="1" applyAlignment="1">
      <alignment horizontal="right" vertical="center"/>
    </xf>
    <xf numFmtId="182" fontId="6" fillId="24" borderId="176" xfId="1" applyNumberFormat="1" applyFont="1" applyFill="1" applyBorder="1" applyAlignment="1" applyProtection="1">
      <alignment horizontal="right" vertical="center"/>
    </xf>
    <xf numFmtId="182" fontId="6" fillId="24" borderId="177" xfId="1" applyNumberFormat="1" applyFont="1" applyFill="1" applyBorder="1" applyAlignment="1" applyProtection="1">
      <alignment horizontal="right" vertical="center"/>
    </xf>
    <xf numFmtId="182" fontId="6" fillId="24" borderId="178" xfId="1" applyNumberFormat="1" applyFont="1" applyFill="1" applyBorder="1" applyAlignment="1" applyProtection="1">
      <alignment horizontal="right" vertical="center"/>
    </xf>
    <xf numFmtId="182" fontId="6" fillId="24" borderId="175" xfId="1" applyNumberFormat="1" applyFont="1" applyFill="1" applyBorder="1" applyAlignment="1" applyProtection="1">
      <alignment horizontal="right" vertical="center"/>
    </xf>
    <xf numFmtId="182" fontId="6" fillId="24" borderId="79" xfId="1" applyNumberFormat="1" applyFont="1" applyFill="1" applyBorder="1" applyAlignment="1" applyProtection="1">
      <alignment horizontal="right" vertical="center"/>
    </xf>
    <xf numFmtId="182" fontId="6" fillId="0" borderId="177" xfId="1" applyNumberFormat="1" applyFont="1" applyFill="1" applyBorder="1" applyAlignment="1" applyProtection="1">
      <alignment horizontal="left" vertical="center"/>
    </xf>
    <xf numFmtId="182" fontId="6" fillId="0" borderId="79" xfId="1" applyNumberFormat="1" applyFont="1" applyFill="1" applyBorder="1" applyAlignment="1" applyProtection="1">
      <alignment horizontal="left" vertical="center"/>
    </xf>
    <xf numFmtId="182" fontId="6" fillId="24" borderId="146" xfId="1" applyNumberFormat="1" applyFont="1" applyFill="1" applyBorder="1" applyAlignment="1" applyProtection="1">
      <alignment horizontal="right" vertical="center"/>
    </xf>
    <xf numFmtId="182" fontId="6" fillId="24" borderId="134" xfId="1" applyNumberFormat="1" applyFont="1" applyFill="1" applyBorder="1" applyAlignment="1" applyProtection="1">
      <alignment horizontal="right" vertical="center"/>
    </xf>
    <xf numFmtId="182" fontId="6" fillId="24" borderId="4" xfId="1" applyNumberFormat="1" applyFont="1" applyFill="1" applyBorder="1" applyAlignment="1" applyProtection="1">
      <alignment horizontal="right" vertical="center"/>
    </xf>
    <xf numFmtId="182" fontId="6" fillId="24" borderId="136" xfId="1" applyNumberFormat="1" applyFont="1" applyFill="1" applyBorder="1" applyAlignment="1" applyProtection="1">
      <alignment horizontal="right" vertical="center"/>
    </xf>
    <xf numFmtId="182" fontId="6" fillId="24" borderId="3" xfId="1" applyNumberFormat="1" applyFont="1" applyFill="1" applyBorder="1" applyAlignment="1" applyProtection="1">
      <alignment horizontal="right" vertical="center"/>
    </xf>
    <xf numFmtId="182" fontId="6" fillId="24" borderId="160" xfId="1" applyNumberFormat="1" applyFont="1" applyFill="1" applyBorder="1" applyAlignment="1" applyProtection="1">
      <alignment horizontal="right" vertical="center"/>
    </xf>
    <xf numFmtId="182" fontId="6" fillId="24" borderId="162" xfId="1" applyNumberFormat="1" applyFont="1" applyFill="1" applyBorder="1" applyAlignment="1" applyProtection="1">
      <alignment horizontal="right" vertical="center"/>
    </xf>
    <xf numFmtId="182" fontId="6" fillId="24" borderId="159" xfId="1" applyNumberFormat="1" applyFont="1" applyFill="1" applyBorder="1" applyAlignment="1" applyProtection="1">
      <alignment horizontal="right" vertical="center"/>
    </xf>
    <xf numFmtId="182" fontId="6" fillId="24" borderId="163" xfId="1" applyNumberFormat="1" applyFont="1" applyFill="1" applyBorder="1" applyAlignment="1" applyProtection="1">
      <alignment horizontal="right" vertical="center"/>
    </xf>
    <xf numFmtId="182" fontId="6" fillId="24" borderId="154" xfId="1" applyNumberFormat="1" applyFont="1" applyFill="1" applyBorder="1" applyAlignment="1" applyProtection="1">
      <alignment horizontal="right" vertical="center"/>
    </xf>
    <xf numFmtId="182" fontId="6" fillId="24" borderId="156" xfId="1" applyNumberFormat="1" applyFont="1" applyFill="1" applyBorder="1" applyAlignment="1" applyProtection="1">
      <alignment horizontal="right" vertical="center"/>
    </xf>
    <xf numFmtId="182" fontId="6" fillId="24" borderId="153" xfId="1" applyNumberFormat="1" applyFont="1" applyFill="1" applyBorder="1" applyAlignment="1" applyProtection="1">
      <alignment horizontal="right" vertical="center"/>
    </xf>
    <xf numFmtId="182" fontId="6" fillId="24" borderId="44" xfId="1" applyNumberFormat="1" applyFont="1" applyFill="1" applyBorder="1" applyAlignment="1" applyProtection="1">
      <alignment horizontal="right" vertical="center"/>
    </xf>
    <xf numFmtId="182" fontId="6" fillId="0" borderId="155" xfId="1" applyNumberFormat="1" applyFont="1" applyFill="1" applyBorder="1" applyAlignment="1" applyProtection="1">
      <alignment horizontal="left" vertical="center"/>
    </xf>
    <xf numFmtId="182" fontId="6" fillId="0" borderId="44" xfId="1" applyNumberFormat="1" applyFont="1" applyFill="1" applyBorder="1" applyAlignment="1" applyProtection="1">
      <alignment horizontal="left" vertical="center"/>
    </xf>
    <xf numFmtId="38" fontId="6" fillId="24" borderId="179" xfId="1" applyFont="1" applyFill="1" applyBorder="1" applyAlignment="1" applyProtection="1">
      <alignment horizontal="right" vertical="center"/>
    </xf>
    <xf numFmtId="38" fontId="6" fillId="24" borderId="179" xfId="1" applyFont="1" applyFill="1" applyBorder="1" applyAlignment="1" applyProtection="1">
      <alignment horizontal="right" vertical="center"/>
      <protection locked="0"/>
    </xf>
    <xf numFmtId="38" fontId="6" fillId="24" borderId="181" xfId="1" applyFont="1" applyFill="1" applyBorder="1" applyAlignment="1" applyProtection="1">
      <alignment horizontal="right" vertical="center"/>
    </xf>
    <xf numFmtId="38" fontId="6" fillId="24" borderId="182" xfId="1" applyFont="1" applyFill="1" applyBorder="1" applyAlignment="1" applyProtection="1">
      <alignment vertical="center"/>
    </xf>
    <xf numFmtId="182" fontId="6" fillId="24" borderId="155" xfId="1" applyNumberFormat="1" applyFont="1" applyFill="1" applyBorder="1" applyAlignment="1" applyProtection="1">
      <alignment horizontal="right" vertical="center"/>
    </xf>
    <xf numFmtId="182" fontId="6" fillId="24" borderId="161" xfId="1" applyNumberFormat="1" applyFont="1" applyFill="1" applyBorder="1" applyAlignment="1" applyProtection="1">
      <alignment horizontal="right" vertical="center"/>
    </xf>
    <xf numFmtId="182" fontId="6" fillId="24" borderId="63" xfId="1" applyNumberFormat="1" applyFont="1" applyFill="1" applyBorder="1" applyAlignment="1" applyProtection="1">
      <alignment horizontal="right" vertical="center"/>
    </xf>
    <xf numFmtId="182" fontId="6" fillId="24" borderId="155" xfId="0" applyNumberFormat="1" applyFont="1" applyFill="1" applyBorder="1" applyAlignment="1">
      <alignment horizontal="right" vertical="center"/>
    </xf>
    <xf numFmtId="182" fontId="6" fillId="24" borderId="179" xfId="0" applyNumberFormat="1" applyFont="1" applyFill="1" applyBorder="1" applyAlignment="1">
      <alignment horizontal="right" vertical="center"/>
    </xf>
    <xf numFmtId="182" fontId="6" fillId="24" borderId="183" xfId="0" applyNumberFormat="1" applyFont="1" applyFill="1" applyBorder="1" applyAlignment="1">
      <alignment horizontal="right" vertical="center"/>
    </xf>
    <xf numFmtId="182" fontId="6" fillId="24" borderId="184" xfId="1" applyNumberFormat="1" applyFont="1" applyFill="1" applyBorder="1" applyAlignment="1" applyProtection="1">
      <alignment horizontal="right" vertical="center"/>
    </xf>
    <xf numFmtId="182" fontId="6" fillId="24" borderId="185" xfId="1" applyNumberFormat="1" applyFont="1" applyFill="1" applyBorder="1" applyAlignment="1" applyProtection="1">
      <alignment horizontal="right" vertical="center"/>
    </xf>
    <xf numFmtId="182" fontId="6" fillId="24" borderId="179" xfId="1" applyNumberFormat="1" applyFont="1" applyFill="1" applyBorder="1" applyAlignment="1" applyProtection="1">
      <alignment horizontal="right" vertical="center"/>
    </xf>
    <xf numFmtId="182" fontId="6" fillId="24" borderId="186" xfId="1" applyNumberFormat="1" applyFont="1" applyFill="1" applyBorder="1" applyAlignment="1" applyProtection="1">
      <alignment horizontal="right" vertical="center"/>
    </xf>
    <xf numFmtId="182" fontId="6" fillId="24" borderId="183" xfId="1" applyNumberFormat="1" applyFont="1" applyFill="1" applyBorder="1" applyAlignment="1" applyProtection="1">
      <alignment horizontal="right" vertical="center"/>
    </xf>
    <xf numFmtId="182" fontId="6" fillId="24" borderId="180" xfId="1" applyNumberFormat="1" applyFont="1" applyFill="1" applyBorder="1" applyAlignment="1" applyProtection="1">
      <alignment horizontal="right" vertical="center"/>
    </xf>
    <xf numFmtId="182" fontId="6" fillId="24" borderId="184" xfId="0" applyNumberFormat="1" applyFont="1" applyFill="1" applyBorder="1" applyAlignment="1">
      <alignment horizontal="right" vertical="center"/>
    </xf>
    <xf numFmtId="182" fontId="6" fillId="24" borderId="182" xfId="0" applyNumberFormat="1" applyFont="1" applyFill="1" applyBorder="1" applyAlignment="1">
      <alignment horizontal="right" vertical="center"/>
    </xf>
    <xf numFmtId="0" fontId="74" fillId="0" borderId="0" xfId="0" applyFont="1" applyAlignment="1">
      <alignment horizontal="left" vertical="center"/>
    </xf>
    <xf numFmtId="0" fontId="5" fillId="0" borderId="0" xfId="223" applyFont="1" applyAlignment="1">
      <alignment vertical="center"/>
    </xf>
    <xf numFmtId="0" fontId="5" fillId="0" borderId="0" xfId="223" applyFont="1" applyAlignment="1">
      <alignment horizontal="right" vertical="center"/>
    </xf>
    <xf numFmtId="0" fontId="28" fillId="0" borderId="0" xfId="223" applyFont="1" applyAlignment="1">
      <alignment vertical="center"/>
    </xf>
    <xf numFmtId="0" fontId="5" fillId="27" borderId="2" xfId="223" applyFont="1" applyFill="1" applyBorder="1" applyAlignment="1">
      <alignment horizontal="center" vertical="center"/>
    </xf>
    <xf numFmtId="0" fontId="5" fillId="27" borderId="64" xfId="223" applyFont="1" applyFill="1" applyBorder="1" applyAlignment="1">
      <alignment horizontal="center" vertical="center" wrapText="1"/>
    </xf>
    <xf numFmtId="0" fontId="5" fillId="0" borderId="0" xfId="223" applyFont="1" applyAlignment="1">
      <alignment horizontal="center" vertical="center"/>
    </xf>
    <xf numFmtId="0" fontId="5" fillId="0" borderId="5" xfId="223" applyFont="1" applyBorder="1" applyAlignment="1">
      <alignment horizontal="center" vertical="center"/>
    </xf>
    <xf numFmtId="0" fontId="5" fillId="0" borderId="69" xfId="223" applyFont="1" applyBorder="1" applyAlignment="1">
      <alignment horizontal="center" vertical="center"/>
    </xf>
    <xf numFmtId="0" fontId="5" fillId="0" borderId="5" xfId="223" applyFont="1" applyBorder="1" applyAlignment="1">
      <alignment vertical="center"/>
    </xf>
    <xf numFmtId="0" fontId="5" fillId="0" borderId="52" xfId="223" applyFont="1" applyBorder="1" applyAlignment="1">
      <alignment horizontal="center" vertical="center"/>
    </xf>
    <xf numFmtId="0" fontId="5" fillId="0" borderId="21" xfId="223" applyFont="1" applyBorder="1" applyAlignment="1">
      <alignment vertical="center"/>
    </xf>
    <xf numFmtId="0" fontId="5" fillId="0" borderId="2" xfId="223" applyFont="1" applyBorder="1" applyAlignment="1">
      <alignment horizontal="center" vertical="center"/>
    </xf>
    <xf numFmtId="0" fontId="5" fillId="0" borderId="4" xfId="223" applyFont="1" applyBorder="1" applyAlignment="1">
      <alignment horizontal="center" vertical="center"/>
    </xf>
    <xf numFmtId="0" fontId="5" fillId="0" borderId="2" xfId="223" applyFont="1" applyBorder="1" applyAlignment="1">
      <alignment vertical="center"/>
    </xf>
    <xf numFmtId="0" fontId="5" fillId="0" borderId="64" xfId="223" applyFont="1" applyBorder="1" applyAlignment="1">
      <alignment horizontal="center" vertical="center"/>
    </xf>
    <xf numFmtId="0" fontId="5" fillId="0" borderId="192" xfId="223" applyFont="1" applyBorder="1" applyAlignment="1">
      <alignment horizontal="center" vertical="center"/>
    </xf>
    <xf numFmtId="0" fontId="5" fillId="0" borderId="51" xfId="223" applyFont="1" applyBorder="1" applyAlignment="1">
      <alignment horizontal="center" vertical="center"/>
    </xf>
    <xf numFmtId="0" fontId="5" fillId="0" borderId="149" xfId="223" applyFont="1" applyBorder="1" applyAlignment="1">
      <alignment horizontal="center" vertical="center"/>
    </xf>
    <xf numFmtId="0" fontId="5" fillId="0" borderId="70" xfId="223" applyFont="1" applyBorder="1" applyAlignment="1">
      <alignment horizontal="center" vertical="center"/>
    </xf>
    <xf numFmtId="0" fontId="5" fillId="0" borderId="3" xfId="223" applyFont="1" applyBorder="1" applyAlignment="1">
      <alignment horizontal="center" vertical="center"/>
    </xf>
    <xf numFmtId="0" fontId="5" fillId="0" borderId="4" xfId="223" applyFont="1" applyBorder="1" applyAlignment="1">
      <alignment vertical="center"/>
    </xf>
    <xf numFmtId="0" fontId="74" fillId="0" borderId="0" xfId="223" applyFont="1" applyAlignment="1">
      <alignment vertical="center"/>
    </xf>
    <xf numFmtId="0" fontId="7" fillId="0" borderId="0" xfId="0" applyFont="1" applyAlignment="1">
      <alignment horizontal="right" vertical="center"/>
    </xf>
    <xf numFmtId="188" fontId="81" fillId="24" borderId="224" xfId="226" applyNumberFormat="1" applyFont="1" applyFill="1" applyBorder="1" applyAlignment="1">
      <alignment vertical="center"/>
    </xf>
    <xf numFmtId="189" fontId="81" fillId="24" borderId="53" xfId="226" applyNumberFormat="1" applyFont="1" applyFill="1" applyBorder="1" applyAlignment="1">
      <alignment vertical="center"/>
    </xf>
    <xf numFmtId="188" fontId="81" fillId="24" borderId="52" xfId="226" applyNumberFormat="1" applyFont="1" applyFill="1" applyBorder="1" applyAlignment="1">
      <alignment vertical="center"/>
    </xf>
    <xf numFmtId="0" fontId="50" fillId="0" borderId="42" xfId="218" applyFont="1" applyBorder="1" applyAlignment="1">
      <alignment horizontal="center" vertical="center"/>
    </xf>
    <xf numFmtId="0" fontId="50" fillId="0" borderId="22" xfId="218" quotePrefix="1" applyFont="1" applyBorder="1" applyAlignment="1">
      <alignment horizontal="center" vertical="center"/>
    </xf>
    <xf numFmtId="0" fontId="68" fillId="0" borderId="0" xfId="226" applyFont="1" applyAlignment="1">
      <alignment horizontal="right" vertical="center"/>
    </xf>
    <xf numFmtId="0" fontId="58" fillId="0" borderId="15" xfId="218" applyFont="1" applyBorder="1" applyAlignment="1">
      <alignment horizontal="center" vertical="center"/>
    </xf>
    <xf numFmtId="0" fontId="58" fillId="0" borderId="16" xfId="218" applyFont="1" applyBorder="1" applyAlignment="1">
      <alignment horizontal="center" vertical="center"/>
    </xf>
    <xf numFmtId="0" fontId="58" fillId="0" borderId="50" xfId="218" applyFont="1" applyBorder="1" applyAlignment="1">
      <alignment horizontal="center" vertical="center"/>
    </xf>
    <xf numFmtId="0" fontId="58" fillId="0" borderId="11" xfId="218" applyFont="1" applyBorder="1" applyAlignment="1">
      <alignment vertical="center"/>
    </xf>
    <xf numFmtId="0" fontId="58" fillId="0" borderId="72" xfId="218" applyFont="1" applyBorder="1" applyAlignment="1">
      <alignment horizontal="center" vertical="center"/>
    </xf>
    <xf numFmtId="0" fontId="8" fillId="0" borderId="72" xfId="218" applyFont="1" applyBorder="1" applyAlignment="1">
      <alignment vertical="center"/>
    </xf>
    <xf numFmtId="0" fontId="58" fillId="0" borderId="63" xfId="218" applyFont="1" applyBorder="1" applyAlignment="1">
      <alignment horizontal="center" vertical="center"/>
    </xf>
    <xf numFmtId="0" fontId="58" fillId="0" borderId="37" xfId="218" applyFont="1" applyBorder="1" applyAlignment="1">
      <alignment vertical="center"/>
    </xf>
    <xf numFmtId="0" fontId="8" fillId="0" borderId="32" xfId="218" applyFont="1" applyBorder="1" applyAlignment="1">
      <alignment vertical="center"/>
    </xf>
    <xf numFmtId="0" fontId="58" fillId="0" borderId="68" xfId="218" applyFont="1" applyBorder="1" applyAlignment="1">
      <alignment horizontal="center" vertical="center"/>
    </xf>
    <xf numFmtId="0" fontId="58" fillId="0" borderId="83" xfId="218" applyFont="1" applyBorder="1" applyAlignment="1">
      <alignment horizontal="center" vertical="center"/>
    </xf>
    <xf numFmtId="0" fontId="8" fillId="0" borderId="83" xfId="218" applyFont="1" applyBorder="1" applyAlignment="1">
      <alignment vertical="center"/>
    </xf>
    <xf numFmtId="0" fontId="58" fillId="0" borderId="66" xfId="218" applyFont="1" applyBorder="1" applyAlignment="1">
      <alignment horizontal="center" vertical="center"/>
    </xf>
    <xf numFmtId="0" fontId="8" fillId="0" borderId="4" xfId="218" applyFont="1" applyBorder="1" applyAlignment="1">
      <alignment vertical="center"/>
    </xf>
    <xf numFmtId="38" fontId="58" fillId="0" borderId="83" xfId="14" applyFont="1" applyFill="1" applyBorder="1" applyAlignment="1">
      <alignment vertical="center"/>
    </xf>
    <xf numFmtId="181" fontId="59" fillId="0" borderId="77" xfId="85" applyNumberFormat="1" applyFont="1" applyFill="1" applyBorder="1" applyAlignment="1">
      <alignment vertical="center"/>
    </xf>
    <xf numFmtId="181" fontId="59" fillId="0" borderId="9" xfId="85" applyNumberFormat="1" applyFont="1" applyFill="1" applyBorder="1" applyAlignment="1">
      <alignment vertical="center"/>
    </xf>
    <xf numFmtId="0" fontId="58" fillId="0" borderId="9" xfId="218" applyFont="1" applyBorder="1" applyAlignment="1">
      <alignment vertical="center"/>
    </xf>
    <xf numFmtId="38" fontId="8" fillId="24" borderId="64" xfId="1" applyFont="1" applyFill="1" applyBorder="1" applyAlignment="1">
      <alignment vertical="center"/>
    </xf>
    <xf numFmtId="38" fontId="8" fillId="24" borderId="237" xfId="1" applyFont="1" applyFill="1" applyBorder="1" applyAlignment="1">
      <alignment vertical="center"/>
    </xf>
    <xf numFmtId="38" fontId="8" fillId="24" borderId="38" xfId="1" applyFont="1" applyFill="1" applyBorder="1" applyAlignment="1">
      <alignment vertical="center"/>
    </xf>
    <xf numFmtId="38" fontId="8" fillId="24" borderId="235" xfId="1" applyFont="1" applyFill="1" applyBorder="1" applyAlignment="1">
      <alignment vertical="center"/>
    </xf>
    <xf numFmtId="181" fontId="8" fillId="0" borderId="75" xfId="0" applyNumberFormat="1" applyFont="1" applyBorder="1" applyAlignment="1">
      <alignment horizontal="right" vertical="center"/>
    </xf>
    <xf numFmtId="181" fontId="8" fillId="0" borderId="48" xfId="0" applyNumberFormat="1" applyFont="1" applyBorder="1" applyAlignment="1">
      <alignment horizontal="right" vertical="center"/>
    </xf>
    <xf numFmtId="38" fontId="58" fillId="0" borderId="49" xfId="1" quotePrefix="1" applyFont="1" applyBorder="1" applyAlignment="1">
      <alignment horizontal="right" vertical="center"/>
    </xf>
    <xf numFmtId="38" fontId="58" fillId="0" borderId="238" xfId="1" applyFont="1" applyFill="1" applyBorder="1" applyAlignment="1">
      <alignment horizontal="right" vertical="center"/>
    </xf>
    <xf numFmtId="38" fontId="58" fillId="0" borderId="75" xfId="1" applyFont="1" applyFill="1" applyBorder="1" applyAlignment="1">
      <alignment vertical="center"/>
    </xf>
    <xf numFmtId="38" fontId="58" fillId="0" borderId="124" xfId="1" applyFont="1" applyFill="1" applyBorder="1" applyAlignment="1">
      <alignment vertical="center"/>
    </xf>
    <xf numFmtId="38" fontId="58" fillId="0" borderId="75" xfId="1" applyFont="1" applyBorder="1" applyAlignment="1">
      <alignment vertical="center"/>
    </xf>
    <xf numFmtId="38" fontId="58" fillId="24" borderId="2" xfId="1" applyFont="1" applyFill="1" applyBorder="1" applyAlignment="1">
      <alignment vertical="center"/>
    </xf>
    <xf numFmtId="38" fontId="58" fillId="0" borderId="58" xfId="1" applyFont="1" applyBorder="1" applyAlignment="1">
      <alignment vertical="center"/>
    </xf>
    <xf numFmtId="38" fontId="58" fillId="0" borderId="36" xfId="1" applyFont="1" applyBorder="1" applyAlignment="1">
      <alignment vertical="center"/>
    </xf>
    <xf numFmtId="38" fontId="58" fillId="0" borderId="41" xfId="1" applyFont="1" applyBorder="1" applyAlignment="1">
      <alignment vertical="center"/>
    </xf>
    <xf numFmtId="38" fontId="58" fillId="24" borderId="64" xfId="1" applyFont="1" applyFill="1" applyBorder="1" applyAlignment="1">
      <alignment vertical="center"/>
    </xf>
    <xf numFmtId="38" fontId="58" fillId="24" borderId="38" xfId="1" applyFont="1" applyFill="1" applyBorder="1" applyAlignment="1">
      <alignment vertical="center"/>
    </xf>
    <xf numFmtId="38" fontId="58" fillId="0" borderId="62" xfId="1" applyFont="1" applyBorder="1" applyAlignment="1">
      <alignment vertical="center"/>
    </xf>
    <xf numFmtId="38" fontId="58" fillId="0" borderId="125" xfId="1" applyFont="1" applyBorder="1" applyAlignment="1">
      <alignment vertical="center"/>
    </xf>
    <xf numFmtId="38" fontId="58" fillId="0" borderId="33" xfId="1" applyFont="1" applyBorder="1" applyAlignment="1">
      <alignment horizontal="right" vertical="center"/>
    </xf>
    <xf numFmtId="38" fontId="58" fillId="0" borderId="236" xfId="1" applyFont="1" applyBorder="1" applyAlignment="1">
      <alignment horizontal="right" vertical="center"/>
    </xf>
    <xf numFmtId="38" fontId="58" fillId="0" borderId="39" xfId="1" applyFont="1" applyBorder="1" applyAlignment="1">
      <alignment vertical="center"/>
    </xf>
    <xf numFmtId="38" fontId="58" fillId="0" borderId="58" xfId="1" applyFont="1" applyFill="1" applyBorder="1" applyAlignment="1">
      <alignment horizontal="right" vertical="center"/>
    </xf>
    <xf numFmtId="38" fontId="58" fillId="0" borderId="58" xfId="1" applyFont="1" applyFill="1" applyBorder="1" applyAlignment="1">
      <alignment vertical="center"/>
    </xf>
    <xf numFmtId="38" fontId="58" fillId="0" borderId="36" xfId="1" applyFont="1" applyFill="1" applyBorder="1" applyAlignment="1">
      <alignment vertical="center"/>
    </xf>
    <xf numFmtId="38" fontId="58" fillId="0" borderId="41" xfId="1" applyFont="1" applyFill="1" applyBorder="1" applyAlignment="1">
      <alignment vertical="center"/>
    </xf>
    <xf numFmtId="38" fontId="58" fillId="0" borderId="62" xfId="1" applyFont="1" applyFill="1" applyBorder="1" applyAlignment="1">
      <alignment vertical="center"/>
    </xf>
    <xf numFmtId="181" fontId="58" fillId="0" borderId="36" xfId="85" applyNumberFormat="1" applyFont="1" applyFill="1" applyBorder="1" applyAlignment="1">
      <alignment vertical="center"/>
    </xf>
    <xf numFmtId="181" fontId="58" fillId="0" borderId="39" xfId="85" applyNumberFormat="1" applyFont="1" applyFill="1" applyBorder="1" applyAlignment="1">
      <alignment vertical="center"/>
    </xf>
    <xf numFmtId="182" fontId="8" fillId="24" borderId="203" xfId="0" applyNumberFormat="1" applyFont="1" applyFill="1" applyBorder="1" applyAlignment="1" applyProtection="1">
      <alignment vertical="center"/>
      <protection locked="0"/>
    </xf>
    <xf numFmtId="185" fontId="8" fillId="0" borderId="0" xfId="1" applyNumberFormat="1" applyFont="1" applyFill="1" applyAlignment="1">
      <alignment vertical="center"/>
    </xf>
    <xf numFmtId="0" fontId="8" fillId="0" borderId="149" xfId="0" applyFont="1" applyBorder="1" applyAlignment="1">
      <alignment horizontal="center" vertical="center"/>
    </xf>
    <xf numFmtId="0" fontId="8" fillId="0" borderId="149" xfId="0" applyFont="1" applyBorder="1" applyAlignment="1">
      <alignment horizontal="center" vertical="center" wrapText="1"/>
    </xf>
    <xf numFmtId="182" fontId="8" fillId="24" borderId="198" xfId="0" applyNumberFormat="1" applyFont="1" applyFill="1" applyBorder="1" applyAlignment="1" applyProtection="1">
      <alignment vertical="center"/>
      <protection locked="0"/>
    </xf>
    <xf numFmtId="0" fontId="8" fillId="0" borderId="158" xfId="0" applyFont="1" applyBorder="1" applyAlignment="1">
      <alignment horizontal="center" vertical="center" wrapText="1"/>
    </xf>
    <xf numFmtId="0" fontId="8" fillId="0" borderId="192" xfId="0" applyFont="1" applyBorder="1" applyAlignment="1">
      <alignment horizontal="center" vertical="center" wrapText="1"/>
    </xf>
    <xf numFmtId="0" fontId="8" fillId="0" borderId="219" xfId="0" applyFont="1" applyBorder="1" applyAlignment="1">
      <alignment horizontal="center" vertical="center" wrapText="1"/>
    </xf>
    <xf numFmtId="182" fontId="8" fillId="0" borderId="198" xfId="0" applyNumberFormat="1" applyFont="1" applyBorder="1" applyAlignment="1">
      <alignment vertical="center"/>
    </xf>
    <xf numFmtId="182" fontId="8" fillId="0" borderId="52" xfId="0" applyNumberFormat="1" applyFont="1" applyBorder="1" applyAlignment="1">
      <alignment vertical="center"/>
    </xf>
    <xf numFmtId="182" fontId="8" fillId="0" borderId="200" xfId="0" applyNumberFormat="1" applyFont="1" applyBorder="1" applyAlignment="1">
      <alignment vertical="center"/>
    </xf>
    <xf numFmtId="182" fontId="8" fillId="0" borderId="70" xfId="0" applyNumberFormat="1" applyFont="1" applyBorder="1" applyAlignment="1">
      <alignment vertical="center"/>
    </xf>
    <xf numFmtId="182" fontId="8" fillId="0" borderId="69" xfId="0" applyNumberFormat="1" applyFont="1" applyBorder="1" applyAlignment="1">
      <alignment vertical="center"/>
    </xf>
    <xf numFmtId="182" fontId="8" fillId="0" borderId="203" xfId="0" applyNumberFormat="1" applyFont="1" applyBorder="1" applyAlignment="1">
      <alignment vertical="center"/>
    </xf>
    <xf numFmtId="0" fontId="6" fillId="0" borderId="95" xfId="0" applyFont="1" applyBorder="1" applyAlignment="1">
      <alignment horizontal="center" vertical="center" wrapText="1"/>
    </xf>
    <xf numFmtId="0" fontId="6" fillId="0" borderId="99" xfId="0" applyFont="1" applyBorder="1" applyAlignment="1">
      <alignment horizontal="center" vertical="center" wrapText="1"/>
    </xf>
    <xf numFmtId="0" fontId="58" fillId="0" borderId="271" xfId="218" applyFont="1" applyBorder="1" applyAlignment="1">
      <alignment horizontal="center" vertical="center"/>
    </xf>
    <xf numFmtId="182" fontId="8" fillId="0" borderId="192" xfId="0" applyNumberFormat="1" applyFont="1" applyBorder="1" applyAlignment="1">
      <alignment horizontal="center" vertical="center"/>
    </xf>
    <xf numFmtId="182" fontId="8" fillId="0" borderId="149" xfId="0" applyNumberFormat="1" applyFont="1" applyBorder="1" applyAlignment="1">
      <alignment horizontal="center" vertical="center"/>
    </xf>
    <xf numFmtId="182" fontId="8" fillId="0" borderId="149" xfId="0" applyNumberFormat="1" applyFont="1" applyBorder="1" applyAlignment="1">
      <alignment horizontal="center" vertical="center" wrapText="1"/>
    </xf>
    <xf numFmtId="182" fontId="58" fillId="0" borderId="149" xfId="0" applyNumberFormat="1" applyFont="1" applyBorder="1" applyAlignment="1">
      <alignment horizontal="center" vertical="center" wrapText="1"/>
    </xf>
    <xf numFmtId="182" fontId="58" fillId="0" borderId="198" xfId="0" applyNumberFormat="1" applyFont="1" applyBorder="1" applyAlignment="1">
      <alignment vertical="center"/>
    </xf>
    <xf numFmtId="182" fontId="58" fillId="0" borderId="0" xfId="0" applyNumberFormat="1" applyFont="1" applyAlignment="1">
      <alignment horizontal="center" vertical="center" wrapText="1"/>
    </xf>
    <xf numFmtId="0" fontId="6" fillId="0" borderId="196" xfId="0" applyFont="1" applyBorder="1" applyAlignment="1">
      <alignment horizontal="center" vertical="center" shrinkToFit="1"/>
    </xf>
    <xf numFmtId="0" fontId="6" fillId="24" borderId="279" xfId="0" applyFont="1" applyFill="1" applyBorder="1" applyAlignment="1">
      <alignment horizontal="center" vertical="center" shrinkToFit="1"/>
    </xf>
    <xf numFmtId="182" fontId="6" fillId="24" borderId="195" xfId="0" applyNumberFormat="1" applyFont="1" applyFill="1" applyBorder="1" applyAlignment="1" applyProtection="1">
      <alignment vertical="center"/>
      <protection locked="0"/>
    </xf>
    <xf numFmtId="182" fontId="6" fillId="0" borderId="99" xfId="0" applyNumberFormat="1" applyFont="1" applyBorder="1" applyAlignment="1">
      <alignment vertical="center"/>
    </xf>
    <xf numFmtId="0" fontId="6" fillId="0" borderId="200" xfId="0" applyFont="1" applyBorder="1" applyAlignment="1">
      <alignment horizontal="center" vertical="center" shrinkToFit="1"/>
    </xf>
    <xf numFmtId="0" fontId="6" fillId="24" borderId="280" xfId="0" applyFont="1" applyFill="1" applyBorder="1" applyAlignment="1">
      <alignment horizontal="center" vertical="center" shrinkToFit="1"/>
    </xf>
    <xf numFmtId="182" fontId="6" fillId="24" borderId="200" xfId="0" applyNumberFormat="1" applyFont="1" applyFill="1" applyBorder="1" applyAlignment="1" applyProtection="1">
      <alignment vertical="center"/>
      <protection locked="0"/>
    </xf>
    <xf numFmtId="182" fontId="6" fillId="0" borderId="266" xfId="0" applyNumberFormat="1" applyFont="1" applyBorder="1" applyAlignment="1">
      <alignment vertical="center"/>
    </xf>
    <xf numFmtId="182" fontId="6" fillId="24" borderId="253" xfId="0" applyNumberFormat="1" applyFont="1" applyFill="1" applyBorder="1" applyAlignment="1" applyProtection="1">
      <alignment vertical="center"/>
      <protection locked="0"/>
    </xf>
    <xf numFmtId="182" fontId="6" fillId="24" borderId="198" xfId="0" applyNumberFormat="1" applyFont="1" applyFill="1" applyBorder="1" applyAlignment="1" applyProtection="1">
      <alignment vertical="center"/>
      <protection locked="0"/>
    </xf>
    <xf numFmtId="182" fontId="6" fillId="24" borderId="215" xfId="0" applyNumberFormat="1" applyFont="1" applyFill="1" applyBorder="1" applyAlignment="1" applyProtection="1">
      <alignment vertical="center"/>
      <protection locked="0"/>
    </xf>
    <xf numFmtId="38" fontId="6" fillId="24" borderId="255" xfId="14" applyFont="1" applyFill="1" applyBorder="1" applyAlignment="1">
      <alignment vertical="center"/>
    </xf>
    <xf numFmtId="38" fontId="6" fillId="24" borderId="200" xfId="14" applyFont="1" applyFill="1" applyBorder="1" applyAlignment="1">
      <alignment vertical="center"/>
    </xf>
    <xf numFmtId="182" fontId="6" fillId="24" borderId="216" xfId="0" applyNumberFormat="1" applyFont="1" applyFill="1" applyBorder="1" applyAlignment="1" applyProtection="1">
      <alignment vertical="center"/>
      <protection locked="0"/>
    </xf>
    <xf numFmtId="181" fontId="6" fillId="24" borderId="200" xfId="0" applyNumberFormat="1" applyFont="1" applyFill="1" applyBorder="1" applyAlignment="1" applyProtection="1">
      <alignment vertical="center"/>
      <protection locked="0"/>
    </xf>
    <xf numFmtId="49" fontId="6" fillId="24" borderId="280" xfId="0" applyNumberFormat="1" applyFont="1" applyFill="1" applyBorder="1" applyAlignment="1">
      <alignment horizontal="center" vertical="center" shrinkToFit="1"/>
    </xf>
    <xf numFmtId="182" fontId="6" fillId="24" borderId="194" xfId="0" applyNumberFormat="1" applyFont="1" applyFill="1" applyBorder="1" applyAlignment="1" applyProtection="1">
      <alignment vertical="center"/>
      <protection locked="0"/>
    </xf>
    <xf numFmtId="0" fontId="6" fillId="0" borderId="32"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90" xfId="0" applyFont="1" applyBorder="1" applyAlignment="1">
      <alignment horizontal="center" vertical="center" wrapText="1"/>
    </xf>
    <xf numFmtId="188" fontId="0" fillId="0" borderId="224" xfId="226" applyNumberFormat="1" applyFont="1" applyBorder="1" applyAlignment="1">
      <alignment horizontal="left" vertical="center"/>
    </xf>
    <xf numFmtId="188" fontId="0" fillId="0" borderId="53" xfId="226" applyNumberFormat="1" applyFont="1" applyBorder="1" applyAlignment="1">
      <alignment horizontal="left" vertical="center" wrapText="1"/>
    </xf>
    <xf numFmtId="188" fontId="0" fillId="0" borderId="52" xfId="226" applyNumberFormat="1" applyFont="1" applyBorder="1" applyAlignment="1">
      <alignment horizontal="left" vertical="center"/>
    </xf>
    <xf numFmtId="0" fontId="0" fillId="0" borderId="0" xfId="226" applyFont="1" applyAlignment="1">
      <alignment horizontal="left" vertical="center"/>
    </xf>
    <xf numFmtId="0" fontId="0" fillId="0" borderId="69" xfId="226" applyFont="1" applyBorder="1" applyAlignment="1">
      <alignment horizontal="center" vertical="center"/>
    </xf>
    <xf numFmtId="0" fontId="0" fillId="0" borderId="211" xfId="226" applyFont="1" applyBorder="1" applyAlignment="1">
      <alignment horizontal="left" vertical="center"/>
    </xf>
    <xf numFmtId="0" fontId="0" fillId="0" borderId="254" xfId="226" applyFont="1" applyBorder="1" applyAlignment="1">
      <alignment horizontal="left" vertical="center"/>
    </xf>
    <xf numFmtId="0" fontId="0" fillId="0" borderId="0" xfId="226" applyFont="1" applyAlignment="1">
      <alignment vertical="center"/>
    </xf>
    <xf numFmtId="0" fontId="0" fillId="0" borderId="76" xfId="226" applyFont="1" applyBorder="1" applyAlignment="1">
      <alignment vertical="center"/>
    </xf>
    <xf numFmtId="0" fontId="0" fillId="0" borderId="9" xfId="226" applyFont="1" applyBorder="1" applyAlignment="1">
      <alignment horizontal="center" vertical="center"/>
    </xf>
    <xf numFmtId="0" fontId="55" fillId="0" borderId="110" xfId="218" applyFont="1" applyBorder="1" applyAlignment="1">
      <alignment horizontal="center" vertical="center"/>
    </xf>
    <xf numFmtId="0" fontId="55" fillId="0" borderId="121" xfId="218" applyFont="1" applyBorder="1" applyAlignment="1">
      <alignment horizontal="center" vertical="center"/>
    </xf>
    <xf numFmtId="0" fontId="55" fillId="0" borderId="177" xfId="218" applyFont="1" applyBorder="1" applyAlignment="1">
      <alignment horizontal="center" vertical="center"/>
    </xf>
    <xf numFmtId="0" fontId="55" fillId="0" borderId="271" xfId="218" applyFont="1" applyBorder="1" applyAlignment="1">
      <alignment horizontal="center" vertical="center"/>
    </xf>
    <xf numFmtId="0" fontId="55" fillId="0" borderId="89" xfId="218" quotePrefix="1" applyFont="1" applyBorder="1" applyAlignment="1">
      <alignment horizontal="center" vertical="center"/>
    </xf>
    <xf numFmtId="0" fontId="55" fillId="0" borderId="74" xfId="218" quotePrefix="1" applyFont="1" applyBorder="1" applyAlignment="1">
      <alignment horizontal="center" vertical="center"/>
    </xf>
    <xf numFmtId="0" fontId="55" fillId="0" borderId="8" xfId="218" quotePrefix="1" applyFont="1" applyBorder="1" applyAlignment="1">
      <alignment horizontal="center" vertical="center"/>
    </xf>
    <xf numFmtId="0" fontId="55" fillId="0" borderId="272" xfId="218" quotePrefix="1" applyFont="1" applyBorder="1" applyAlignment="1">
      <alignment horizontal="center" vertical="center"/>
    </xf>
    <xf numFmtId="182" fontId="8" fillId="24" borderId="196" xfId="0" applyNumberFormat="1" applyFont="1" applyFill="1" applyBorder="1" applyAlignment="1" applyProtection="1">
      <alignment vertical="center"/>
      <protection locked="0"/>
    </xf>
    <xf numFmtId="0" fontId="8" fillId="0" borderId="0" xfId="0" applyFont="1" applyAlignment="1">
      <alignment horizontal="right" vertical="center"/>
    </xf>
    <xf numFmtId="182" fontId="58" fillId="0" borderId="0" xfId="0" applyNumberFormat="1" applyFont="1" applyAlignment="1">
      <alignment vertical="center"/>
    </xf>
    <xf numFmtId="0" fontId="58" fillId="28" borderId="14" xfId="218" applyFont="1" applyFill="1" applyBorder="1" applyAlignment="1">
      <alignment horizontal="left" vertical="center"/>
    </xf>
    <xf numFmtId="0" fontId="58" fillId="28" borderId="15" xfId="218" applyFont="1" applyFill="1" applyBorder="1" applyAlignment="1">
      <alignment horizontal="center" vertical="center"/>
    </xf>
    <xf numFmtId="0" fontId="58" fillId="28" borderId="18" xfId="218" applyFont="1" applyFill="1" applyBorder="1" applyAlignment="1">
      <alignment vertical="center"/>
    </xf>
    <xf numFmtId="0" fontId="58" fillId="31" borderId="14" xfId="218" applyFont="1" applyFill="1" applyBorder="1" applyAlignment="1">
      <alignment horizontal="left" vertical="center"/>
    </xf>
    <xf numFmtId="0" fontId="58" fillId="31" borderId="18" xfId="218" applyFont="1" applyFill="1" applyBorder="1" applyAlignment="1">
      <alignment horizontal="center" vertical="center"/>
    </xf>
    <xf numFmtId="0" fontId="58" fillId="31" borderId="17" xfId="218" applyFont="1" applyFill="1" applyBorder="1" applyAlignment="1">
      <alignment vertical="center"/>
    </xf>
    <xf numFmtId="0" fontId="8" fillId="31" borderId="15" xfId="218" applyFont="1" applyFill="1" applyBorder="1" applyAlignment="1">
      <alignment vertical="center"/>
    </xf>
    <xf numFmtId="0" fontId="58" fillId="31" borderId="15" xfId="218" applyFont="1" applyFill="1" applyBorder="1" applyAlignment="1">
      <alignment horizontal="center" vertical="center"/>
    </xf>
    <xf numFmtId="0" fontId="8" fillId="28" borderId="15" xfId="218" applyFont="1" applyFill="1" applyBorder="1" applyAlignment="1">
      <alignment vertical="center"/>
    </xf>
    <xf numFmtId="0" fontId="58" fillId="0" borderId="84" xfId="218" applyFont="1" applyBorder="1" applyAlignment="1">
      <alignment horizontal="center" vertical="center"/>
    </xf>
    <xf numFmtId="0" fontId="58" fillId="0" borderId="14" xfId="218" applyFont="1" applyBorder="1" applyAlignment="1">
      <alignment horizontal="left" vertical="center"/>
    </xf>
    <xf numFmtId="0" fontId="8" fillId="0" borderId="18" xfId="218" applyFont="1" applyBorder="1" applyAlignment="1">
      <alignment vertical="center"/>
    </xf>
    <xf numFmtId="0" fontId="8" fillId="0" borderId="17" xfId="218" applyFont="1" applyBorder="1" applyAlignment="1">
      <alignment vertical="center"/>
    </xf>
    <xf numFmtId="181" fontId="58" fillId="32" borderId="36" xfId="85" applyNumberFormat="1" applyFont="1" applyFill="1" applyBorder="1" applyAlignment="1">
      <alignment vertical="center"/>
    </xf>
    <xf numFmtId="38" fontId="58" fillId="32" borderId="238" xfId="1" applyFont="1" applyFill="1" applyBorder="1" applyAlignment="1">
      <alignment horizontal="right" vertical="center"/>
    </xf>
    <xf numFmtId="0" fontId="84" fillId="0" borderId="196" xfId="0" applyFont="1" applyBorder="1" applyAlignment="1">
      <alignment horizontal="center" vertical="center" shrinkToFit="1"/>
    </xf>
    <xf numFmtId="0" fontId="84" fillId="24" borderId="279" xfId="0" applyFont="1" applyFill="1" applyBorder="1" applyAlignment="1">
      <alignment horizontal="center" vertical="center" shrinkToFit="1"/>
    </xf>
    <xf numFmtId="182" fontId="84" fillId="24" borderId="195" xfId="0" applyNumberFormat="1" applyFont="1" applyFill="1" applyBorder="1" applyAlignment="1" applyProtection="1">
      <alignment vertical="center"/>
      <protection locked="0"/>
    </xf>
    <xf numFmtId="182" fontId="84" fillId="0" borderId="99" xfId="0" applyNumberFormat="1" applyFont="1" applyBorder="1" applyAlignment="1">
      <alignment vertical="center"/>
    </xf>
    <xf numFmtId="0" fontId="84" fillId="0" borderId="200" xfId="0" applyFont="1" applyBorder="1" applyAlignment="1">
      <alignment horizontal="center" vertical="center" shrinkToFit="1"/>
    </xf>
    <xf numFmtId="0" fontId="84" fillId="24" borderId="280" xfId="0" applyFont="1" applyFill="1" applyBorder="1" applyAlignment="1">
      <alignment horizontal="center" vertical="center" shrinkToFit="1"/>
    </xf>
    <xf numFmtId="182" fontId="84" fillId="24" borderId="200" xfId="0" applyNumberFormat="1" applyFont="1" applyFill="1" applyBorder="1" applyAlignment="1" applyProtection="1">
      <alignment vertical="center"/>
      <protection locked="0"/>
    </xf>
    <xf numFmtId="182" fontId="84" fillId="0" borderId="266" xfId="0" applyNumberFormat="1" applyFont="1" applyBorder="1" applyAlignment="1">
      <alignment vertical="center"/>
    </xf>
    <xf numFmtId="182" fontId="84" fillId="24" borderId="253" xfId="0" applyNumberFormat="1" applyFont="1" applyFill="1" applyBorder="1" applyAlignment="1" applyProtection="1">
      <alignment vertical="center"/>
      <protection locked="0"/>
    </xf>
    <xf numFmtId="182" fontId="84" fillId="24" borderId="198" xfId="0" applyNumberFormat="1" applyFont="1" applyFill="1" applyBorder="1" applyAlignment="1" applyProtection="1">
      <alignment vertical="center"/>
      <protection locked="0"/>
    </xf>
    <xf numFmtId="182" fontId="84" fillId="24" borderId="255" xfId="0" applyNumberFormat="1" applyFont="1" applyFill="1" applyBorder="1" applyAlignment="1" applyProtection="1">
      <alignment vertical="center"/>
      <protection locked="0"/>
    </xf>
    <xf numFmtId="182" fontId="84" fillId="30" borderId="281" xfId="0" applyNumberFormat="1" applyFont="1" applyFill="1" applyBorder="1" applyAlignment="1" applyProtection="1">
      <alignment vertical="center" shrinkToFit="1"/>
      <protection locked="0"/>
    </xf>
    <xf numFmtId="182" fontId="84" fillId="30" borderId="282" xfId="0" applyNumberFormat="1" applyFont="1" applyFill="1" applyBorder="1" applyAlignment="1" applyProtection="1">
      <alignment vertical="center" shrinkToFit="1"/>
      <protection locked="0"/>
    </xf>
    <xf numFmtId="0" fontId="8" fillId="0" borderId="296" xfId="0" applyFont="1" applyBorder="1" applyAlignment="1">
      <alignment horizontal="center" vertical="center" wrapText="1"/>
    </xf>
    <xf numFmtId="182" fontId="8" fillId="0" borderId="297" xfId="0" applyNumberFormat="1" applyFont="1" applyBorder="1" applyAlignment="1">
      <alignment vertical="center"/>
    </xf>
    <xf numFmtId="182" fontId="8" fillId="0" borderId="298" xfId="0" applyNumberFormat="1" applyFont="1" applyBorder="1" applyAlignment="1">
      <alignment vertical="center"/>
    </xf>
    <xf numFmtId="0" fontId="8" fillId="0" borderId="163" xfId="0" applyFont="1" applyBorder="1" applyAlignment="1">
      <alignment horizontal="center" vertical="center"/>
    </xf>
    <xf numFmtId="183" fontId="8" fillId="0" borderId="224" xfId="0" applyNumberFormat="1" applyFont="1" applyBorder="1" applyAlignment="1">
      <alignment vertical="center"/>
    </xf>
    <xf numFmtId="0" fontId="58" fillId="0" borderId="300" xfId="218" quotePrefix="1" applyFont="1" applyBorder="1" applyAlignment="1">
      <alignment horizontal="center" vertical="center"/>
    </xf>
    <xf numFmtId="182" fontId="8" fillId="0" borderId="191" xfId="0" applyNumberFormat="1" applyFont="1" applyBorder="1" applyAlignment="1">
      <alignment vertical="center"/>
    </xf>
    <xf numFmtId="182" fontId="8" fillId="0" borderId="189" xfId="0" applyNumberFormat="1" applyFont="1" applyBorder="1" applyAlignment="1">
      <alignment vertical="center"/>
    </xf>
    <xf numFmtId="182" fontId="8" fillId="0" borderId="190" xfId="0" applyNumberFormat="1" applyFont="1" applyBorder="1" applyAlignment="1">
      <alignment vertical="center"/>
    </xf>
    <xf numFmtId="0" fontId="58" fillId="0" borderId="301" xfId="218" applyFont="1" applyBorder="1" applyAlignment="1">
      <alignment horizontal="center" vertical="center"/>
    </xf>
    <xf numFmtId="0" fontId="58" fillId="0" borderId="302" xfId="218" quotePrefix="1" applyFont="1" applyBorder="1" applyAlignment="1">
      <alignment horizontal="center" vertical="center"/>
    </xf>
    <xf numFmtId="182" fontId="8" fillId="24" borderId="303" xfId="0" applyNumberFormat="1" applyFont="1" applyFill="1" applyBorder="1" applyAlignment="1" applyProtection="1">
      <alignment vertical="center"/>
      <protection locked="0"/>
    </xf>
    <xf numFmtId="182" fontId="8" fillId="0" borderId="304" xfId="0" applyNumberFormat="1" applyFont="1" applyBorder="1" applyAlignment="1">
      <alignment vertical="center"/>
    </xf>
    <xf numFmtId="182" fontId="8" fillId="24" borderId="304" xfId="0" applyNumberFormat="1" applyFont="1" applyFill="1" applyBorder="1" applyAlignment="1" applyProtection="1">
      <alignment vertical="center"/>
      <protection locked="0"/>
    </xf>
    <xf numFmtId="182" fontId="58" fillId="0" borderId="296" xfId="0" applyNumberFormat="1" applyFont="1" applyBorder="1" applyAlignment="1">
      <alignment horizontal="center" vertical="center" wrapText="1"/>
    </xf>
    <xf numFmtId="182" fontId="58" fillId="0" borderId="297" xfId="0" applyNumberFormat="1" applyFont="1" applyBorder="1" applyAlignment="1">
      <alignment vertical="center"/>
    </xf>
    <xf numFmtId="182" fontId="8" fillId="0" borderId="305" xfId="0" applyNumberFormat="1" applyFont="1" applyBorder="1" applyAlignment="1">
      <alignment vertical="center"/>
    </xf>
    <xf numFmtId="0" fontId="58" fillId="0" borderId="307" xfId="218" applyFont="1" applyBorder="1" applyAlignment="1">
      <alignment horizontal="center" vertical="center"/>
    </xf>
    <xf numFmtId="0" fontId="58" fillId="0" borderId="312" xfId="218" quotePrefix="1" applyFont="1" applyBorder="1" applyAlignment="1">
      <alignment horizontal="center" vertical="center"/>
    </xf>
    <xf numFmtId="182" fontId="8" fillId="24" borderId="214" xfId="0" applyNumberFormat="1" applyFont="1" applyFill="1" applyBorder="1" applyAlignment="1" applyProtection="1">
      <alignment vertical="center"/>
      <protection locked="0"/>
    </xf>
    <xf numFmtId="182" fontId="8" fillId="0" borderId="215" xfId="0" applyNumberFormat="1" applyFont="1" applyBorder="1" applyAlignment="1">
      <alignment vertical="center"/>
    </xf>
    <xf numFmtId="182" fontId="8" fillId="24" borderId="215" xfId="0" applyNumberFormat="1" applyFont="1" applyFill="1" applyBorder="1" applyAlignment="1" applyProtection="1">
      <alignment vertical="center"/>
      <protection locked="0"/>
    </xf>
    <xf numFmtId="182" fontId="8" fillId="0" borderId="216" xfId="0" applyNumberFormat="1" applyFont="1" applyBorder="1" applyAlignment="1">
      <alignment vertical="center"/>
    </xf>
    <xf numFmtId="182" fontId="8" fillId="24" borderId="217" xfId="0" applyNumberFormat="1" applyFont="1" applyFill="1" applyBorder="1" applyAlignment="1" applyProtection="1">
      <alignment vertical="center"/>
      <protection locked="0"/>
    </xf>
    <xf numFmtId="182" fontId="8" fillId="0" borderId="217" xfId="0" applyNumberFormat="1" applyFont="1" applyBorder="1" applyAlignment="1">
      <alignment vertical="center"/>
    </xf>
    <xf numFmtId="182" fontId="8" fillId="0" borderId="313" xfId="0" applyNumberFormat="1" applyFont="1" applyBorder="1" applyAlignment="1">
      <alignment vertical="center"/>
    </xf>
    <xf numFmtId="0" fontId="58" fillId="0" borderId="306" xfId="218" applyFont="1" applyBorder="1" applyAlignment="1">
      <alignment horizontal="center" vertical="center"/>
    </xf>
    <xf numFmtId="0" fontId="58" fillId="0" borderId="314" xfId="218" quotePrefix="1" applyFont="1" applyBorder="1" applyAlignment="1">
      <alignment horizontal="center" vertical="center"/>
    </xf>
    <xf numFmtId="0" fontId="8" fillId="29" borderId="0" xfId="0" applyFont="1" applyFill="1" applyAlignment="1">
      <alignment horizontal="left" vertical="center"/>
    </xf>
    <xf numFmtId="0" fontId="58" fillId="0" borderId="308" xfId="218" quotePrefix="1" applyFont="1" applyBorder="1" applyAlignment="1">
      <alignment horizontal="center" vertical="center"/>
    </xf>
    <xf numFmtId="0" fontId="58" fillId="0" borderId="309" xfId="218" quotePrefix="1" applyFont="1" applyBorder="1" applyAlignment="1">
      <alignment horizontal="center" vertical="center"/>
    </xf>
    <xf numFmtId="0" fontId="58" fillId="0" borderId="272" xfId="218" quotePrefix="1" applyFont="1" applyBorder="1" applyAlignment="1">
      <alignment horizontal="center" vertical="center"/>
    </xf>
    <xf numFmtId="0" fontId="8" fillId="24" borderId="214" xfId="0" applyFont="1" applyFill="1" applyBorder="1" applyAlignment="1" applyProtection="1">
      <alignment horizontal="left" vertical="center" shrinkToFit="1"/>
      <protection locked="0"/>
    </xf>
    <xf numFmtId="0" fontId="8" fillId="24" borderId="161" xfId="0" applyFont="1" applyFill="1" applyBorder="1" applyAlignment="1" applyProtection="1">
      <alignment horizontal="center" vertical="center" shrinkToFit="1"/>
      <protection locked="0"/>
    </xf>
    <xf numFmtId="176" fontId="8" fillId="24" borderId="205" xfId="0" applyNumberFormat="1" applyFont="1" applyFill="1" applyBorder="1" applyAlignment="1" applyProtection="1">
      <alignment vertical="center"/>
      <protection locked="0"/>
    </xf>
    <xf numFmtId="176" fontId="8" fillId="24" borderId="196" xfId="0" applyNumberFormat="1" applyFont="1" applyFill="1" applyBorder="1" applyAlignment="1" applyProtection="1">
      <alignment vertical="center"/>
      <protection locked="0"/>
    </xf>
    <xf numFmtId="176" fontId="8" fillId="24" borderId="214" xfId="0" applyNumberFormat="1" applyFont="1" applyFill="1" applyBorder="1" applyAlignment="1" applyProtection="1">
      <alignment vertical="center"/>
      <protection locked="0"/>
    </xf>
    <xf numFmtId="176" fontId="8" fillId="0" borderId="231" xfId="0" applyNumberFormat="1" applyFont="1" applyBorder="1" applyAlignment="1">
      <alignment vertical="center"/>
    </xf>
    <xf numFmtId="0" fontId="8" fillId="24" borderId="215" xfId="0" applyFont="1" applyFill="1" applyBorder="1" applyAlignment="1" applyProtection="1">
      <alignment horizontal="left" vertical="center" indent="1" shrinkToFit="1"/>
      <protection locked="0"/>
    </xf>
    <xf numFmtId="0" fontId="8" fillId="24" borderId="254" xfId="0" applyFont="1" applyFill="1" applyBorder="1" applyAlignment="1" applyProtection="1">
      <alignment horizontal="center" vertical="center" shrinkToFit="1"/>
      <protection locked="0"/>
    </xf>
    <xf numFmtId="176" fontId="8" fillId="24" borderId="206" xfId="0" applyNumberFormat="1" applyFont="1" applyFill="1" applyBorder="1" applyAlignment="1" applyProtection="1">
      <alignment vertical="center"/>
      <protection locked="0"/>
    </xf>
    <xf numFmtId="176" fontId="8" fillId="24" borderId="198" xfId="0" applyNumberFormat="1" applyFont="1" applyFill="1" applyBorder="1" applyAlignment="1" applyProtection="1">
      <alignment vertical="center"/>
      <protection locked="0"/>
    </xf>
    <xf numFmtId="176" fontId="8" fillId="24" borderId="215" xfId="0" applyNumberFormat="1" applyFont="1" applyFill="1" applyBorder="1" applyAlignment="1" applyProtection="1">
      <alignment vertical="center"/>
      <protection locked="0"/>
    </xf>
    <xf numFmtId="176" fontId="8" fillId="0" borderId="232" xfId="0" applyNumberFormat="1" applyFont="1" applyBorder="1" applyAlignment="1">
      <alignment vertical="center"/>
    </xf>
    <xf numFmtId="0" fontId="8" fillId="24" borderId="189" xfId="0" applyFont="1" applyFill="1" applyBorder="1" applyAlignment="1" applyProtection="1">
      <alignment horizontal="left" vertical="center" shrinkToFit="1"/>
      <protection locked="0"/>
    </xf>
    <xf numFmtId="0" fontId="8" fillId="24" borderId="189" xfId="0" applyFont="1" applyFill="1" applyBorder="1" applyAlignment="1" applyProtection="1">
      <alignment horizontal="left" vertical="center" indent="1" shrinkToFit="1"/>
      <protection locked="0"/>
    </xf>
    <xf numFmtId="0" fontId="8" fillId="30" borderId="78" xfId="0" applyFont="1" applyFill="1" applyBorder="1" applyAlignment="1">
      <alignment horizontal="center" vertical="center"/>
    </xf>
    <xf numFmtId="176" fontId="8" fillId="0" borderId="257" xfId="0" applyNumberFormat="1" applyFont="1" applyBorder="1" applyAlignment="1">
      <alignment vertical="center"/>
    </xf>
    <xf numFmtId="176" fontId="8" fillId="0" borderId="258" xfId="0" applyNumberFormat="1" applyFont="1" applyBorder="1" applyAlignment="1">
      <alignment vertical="center"/>
    </xf>
    <xf numFmtId="176" fontId="8" fillId="0" borderId="259" xfId="0" applyNumberFormat="1" applyFont="1" applyBorder="1" applyAlignment="1">
      <alignment vertical="center"/>
    </xf>
    <xf numFmtId="176" fontId="8" fillId="0" borderId="93" xfId="0" applyNumberFormat="1" applyFont="1" applyBorder="1" applyAlignment="1">
      <alignment vertical="center"/>
    </xf>
    <xf numFmtId="0" fontId="8" fillId="24" borderId="246" xfId="0" applyFont="1" applyFill="1" applyBorder="1" applyAlignment="1" applyProtection="1">
      <alignment horizontal="left" vertical="center" shrinkToFit="1"/>
      <protection locked="0"/>
    </xf>
    <xf numFmtId="0" fontId="8" fillId="24" borderId="245" xfId="0" applyFont="1" applyFill="1" applyBorder="1" applyAlignment="1" applyProtection="1">
      <alignment horizontal="center" vertical="center"/>
      <protection locked="0"/>
    </xf>
    <xf numFmtId="176" fontId="8" fillId="24" borderId="261" xfId="0" applyNumberFormat="1" applyFont="1" applyFill="1" applyBorder="1" applyAlignment="1" applyProtection="1">
      <alignment vertical="center"/>
      <protection locked="0"/>
    </xf>
    <xf numFmtId="176" fontId="8" fillId="24" borderId="262" xfId="0" applyNumberFormat="1" applyFont="1" applyFill="1" applyBorder="1" applyAlignment="1" applyProtection="1">
      <alignment vertical="center"/>
      <protection locked="0"/>
    </xf>
    <xf numFmtId="176" fontId="8" fillId="24" borderId="267" xfId="0" applyNumberFormat="1" applyFont="1" applyFill="1" applyBorder="1" applyAlignment="1" applyProtection="1">
      <alignment vertical="center"/>
      <protection locked="0"/>
    </xf>
    <xf numFmtId="176" fontId="8" fillId="0" borderId="263" xfId="0" applyNumberFormat="1" applyFont="1" applyBorder="1" applyAlignment="1">
      <alignment vertical="center"/>
    </xf>
    <xf numFmtId="0" fontId="8" fillId="24" borderId="189" xfId="0" applyFont="1" applyFill="1" applyBorder="1" applyAlignment="1" applyProtection="1">
      <alignment horizontal="left" vertical="center" wrapText="1" indent="1" shrinkToFit="1"/>
      <protection locked="0"/>
    </xf>
    <xf numFmtId="0" fontId="8" fillId="24" borderId="252" xfId="0" applyFont="1" applyFill="1" applyBorder="1" applyAlignment="1" applyProtection="1">
      <alignment horizontal="left" vertical="center" wrapText="1" indent="1" shrinkToFit="1"/>
      <protection locked="0"/>
    </xf>
    <xf numFmtId="0" fontId="8" fillId="24" borderId="189" xfId="0" applyFont="1" applyFill="1" applyBorder="1" applyAlignment="1" applyProtection="1">
      <alignment horizontal="center" vertical="center"/>
      <protection locked="0"/>
    </xf>
    <xf numFmtId="0" fontId="8" fillId="24" borderId="254" xfId="0" applyFont="1" applyFill="1" applyBorder="1" applyAlignment="1" applyProtection="1">
      <alignment horizontal="center" vertical="center"/>
      <protection locked="0"/>
    </xf>
    <xf numFmtId="0" fontId="8" fillId="24" borderId="216" xfId="0" applyFont="1" applyFill="1" applyBorder="1" applyAlignment="1" applyProtection="1">
      <alignment horizontal="center" vertical="center"/>
      <protection locked="0"/>
    </xf>
    <xf numFmtId="0" fontId="8" fillId="24" borderId="256" xfId="0" applyFont="1" applyFill="1" applyBorder="1" applyAlignment="1" applyProtection="1">
      <alignment horizontal="center" vertical="center"/>
      <protection locked="0"/>
    </xf>
    <xf numFmtId="176" fontId="8" fillId="24" borderId="207" xfId="0" applyNumberFormat="1" applyFont="1" applyFill="1" applyBorder="1" applyAlignment="1" applyProtection="1">
      <alignment vertical="center"/>
      <protection locked="0"/>
    </xf>
    <xf numFmtId="176" fontId="8" fillId="24" borderId="200" xfId="0" applyNumberFormat="1" applyFont="1" applyFill="1" applyBorder="1" applyAlignment="1" applyProtection="1">
      <alignment vertical="center"/>
      <protection locked="0"/>
    </xf>
    <xf numFmtId="176" fontId="8" fillId="24" borderId="216" xfId="0" applyNumberFormat="1" applyFont="1" applyFill="1" applyBorder="1" applyAlignment="1" applyProtection="1">
      <alignment vertical="center"/>
      <protection locked="0"/>
    </xf>
    <xf numFmtId="176" fontId="8" fillId="0" borderId="266" xfId="0" applyNumberFormat="1" applyFont="1" applyBorder="1" applyAlignment="1">
      <alignment vertical="center"/>
    </xf>
    <xf numFmtId="0" fontId="8" fillId="29" borderId="78" xfId="0" applyFont="1" applyFill="1" applyBorder="1" applyAlignment="1">
      <alignment horizontal="center" vertical="center" wrapText="1"/>
    </xf>
    <xf numFmtId="176" fontId="8" fillId="29" borderId="257" xfId="0" applyNumberFormat="1" applyFont="1" applyFill="1" applyBorder="1" applyAlignment="1">
      <alignment vertical="center"/>
    </xf>
    <xf numFmtId="176" fontId="8" fillId="29" borderId="258" xfId="0" applyNumberFormat="1" applyFont="1" applyFill="1" applyBorder="1" applyAlignment="1">
      <alignment vertical="center"/>
    </xf>
    <xf numFmtId="176" fontId="8" fillId="29" borderId="259" xfId="0" applyNumberFormat="1" applyFont="1" applyFill="1" applyBorder="1" applyAlignment="1">
      <alignment vertical="center"/>
    </xf>
    <xf numFmtId="176" fontId="8" fillId="29" borderId="93" xfId="0" applyNumberFormat="1" applyFont="1" applyFill="1" applyBorder="1" applyAlignment="1">
      <alignment vertical="center"/>
    </xf>
    <xf numFmtId="0" fontId="8" fillId="30" borderId="78" xfId="0" applyFont="1" applyFill="1" applyBorder="1" applyAlignment="1">
      <alignment horizontal="center" vertical="center" wrapText="1"/>
    </xf>
    <xf numFmtId="0" fontId="8" fillId="24" borderId="267" xfId="0" applyFont="1" applyFill="1" applyBorder="1" applyAlignment="1">
      <alignment vertical="center"/>
    </xf>
    <xf numFmtId="176" fontId="8" fillId="24" borderId="261" xfId="0" applyNumberFormat="1" applyFont="1" applyFill="1" applyBorder="1" applyAlignment="1" applyProtection="1">
      <alignment horizontal="right" vertical="center"/>
      <protection locked="0"/>
    </xf>
    <xf numFmtId="176" fontId="8" fillId="24" borderId="262" xfId="0" applyNumberFormat="1" applyFont="1" applyFill="1" applyBorder="1" applyAlignment="1" applyProtection="1">
      <alignment horizontal="right" vertical="center"/>
      <protection locked="0"/>
    </xf>
    <xf numFmtId="176" fontId="8" fillId="24" borderId="267" xfId="0" applyNumberFormat="1" applyFont="1" applyFill="1" applyBorder="1" applyAlignment="1" applyProtection="1">
      <alignment horizontal="right" vertical="center"/>
      <protection locked="0"/>
    </xf>
    <xf numFmtId="176" fontId="8" fillId="0" borderId="263" xfId="0" applyNumberFormat="1" applyFont="1" applyBorder="1" applyAlignment="1">
      <alignment horizontal="right" vertical="center"/>
    </xf>
    <xf numFmtId="0" fontId="8" fillId="24" borderId="216" xfId="0" applyFont="1" applyFill="1" applyBorder="1" applyAlignment="1">
      <alignment vertical="center"/>
    </xf>
    <xf numFmtId="176" fontId="8" fillId="24" borderId="207" xfId="0" applyNumberFormat="1" applyFont="1" applyFill="1" applyBorder="1" applyAlignment="1" applyProtection="1">
      <alignment horizontal="right" vertical="center"/>
      <protection locked="0"/>
    </xf>
    <xf numFmtId="176" fontId="8" fillId="24" borderId="200" xfId="0" applyNumberFormat="1" applyFont="1" applyFill="1" applyBorder="1" applyAlignment="1" applyProtection="1">
      <alignment horizontal="right" vertical="center"/>
      <protection locked="0"/>
    </xf>
    <xf numFmtId="176" fontId="8" fillId="24" borderId="216" xfId="0" applyNumberFormat="1" applyFont="1" applyFill="1" applyBorder="1" applyAlignment="1" applyProtection="1">
      <alignment horizontal="right" vertical="center"/>
      <protection locked="0"/>
    </xf>
    <xf numFmtId="176" fontId="8" fillId="0" borderId="266" xfId="0" applyNumberFormat="1" applyFont="1" applyBorder="1" applyAlignment="1">
      <alignment horizontal="right" vertical="center"/>
    </xf>
    <xf numFmtId="0" fontId="8" fillId="30" borderId="11" xfId="0" applyFont="1" applyFill="1" applyBorder="1" applyAlignment="1" applyProtection="1">
      <alignment horizontal="center" vertical="center"/>
      <protection locked="0"/>
    </xf>
    <xf numFmtId="176" fontId="8" fillId="30" borderId="257" xfId="0" applyNumberFormat="1" applyFont="1" applyFill="1" applyBorder="1" applyAlignment="1" applyProtection="1">
      <alignment horizontal="right" vertical="center"/>
      <protection locked="0"/>
    </xf>
    <xf numFmtId="176" fontId="8" fillId="30" borderId="258" xfId="0" applyNumberFormat="1" applyFont="1" applyFill="1" applyBorder="1" applyAlignment="1" applyProtection="1">
      <alignment horizontal="right" vertical="center"/>
      <protection locked="0"/>
    </xf>
    <xf numFmtId="176" fontId="8" fillId="30" borderId="259" xfId="0" applyNumberFormat="1" applyFont="1" applyFill="1" applyBorder="1" applyAlignment="1" applyProtection="1">
      <alignment horizontal="right" vertical="center"/>
      <protection locked="0"/>
    </xf>
    <xf numFmtId="176" fontId="8" fillId="0" borderId="93" xfId="0" applyNumberFormat="1" applyFont="1" applyBorder="1" applyAlignment="1">
      <alignment horizontal="right" vertical="center"/>
    </xf>
    <xf numFmtId="0" fontId="8" fillId="30" borderId="84" xfId="0" applyFont="1" applyFill="1" applyBorder="1" applyAlignment="1">
      <alignment horizontal="center" vertical="center"/>
    </xf>
    <xf numFmtId="176" fontId="8" fillId="0" borderId="268" xfId="0" applyNumberFormat="1" applyFont="1" applyBorder="1" applyAlignment="1">
      <alignment vertical="center"/>
    </xf>
    <xf numFmtId="176" fontId="8" fillId="0" borderId="269" xfId="0" applyNumberFormat="1" applyFont="1" applyBorder="1" applyAlignment="1">
      <alignment vertical="center"/>
    </xf>
    <xf numFmtId="176" fontId="8" fillId="0" borderId="270" xfId="0" applyNumberFormat="1" applyFont="1" applyBorder="1" applyAlignment="1">
      <alignment vertical="center"/>
    </xf>
    <xf numFmtId="176" fontId="8" fillId="0" borderId="193" xfId="0" applyNumberFormat="1" applyFont="1" applyBorder="1" applyAlignment="1">
      <alignment vertical="center"/>
    </xf>
    <xf numFmtId="182" fontId="6" fillId="0" borderId="65" xfId="0" applyNumberFormat="1" applyFont="1" applyBorder="1" applyAlignment="1">
      <alignment vertical="center"/>
    </xf>
    <xf numFmtId="182" fontId="6" fillId="24" borderId="323" xfId="0" applyNumberFormat="1" applyFont="1" applyFill="1" applyBorder="1" applyAlignment="1">
      <alignment horizontal="right" vertical="center"/>
    </xf>
    <xf numFmtId="182" fontId="6" fillId="0" borderId="1" xfId="0" applyNumberFormat="1" applyFont="1" applyBorder="1" applyAlignment="1">
      <alignment vertical="center"/>
    </xf>
    <xf numFmtId="182" fontId="6" fillId="24" borderId="0" xfId="0" applyNumberFormat="1" applyFont="1" applyFill="1" applyAlignment="1">
      <alignment vertical="center"/>
    </xf>
    <xf numFmtId="182" fontId="6" fillId="24" borderId="324" xfId="0" applyNumberFormat="1" applyFont="1" applyFill="1" applyBorder="1" applyAlignment="1">
      <alignment vertical="center"/>
    </xf>
    <xf numFmtId="182" fontId="6" fillId="24" borderId="325" xfId="0" applyNumberFormat="1" applyFont="1" applyFill="1" applyBorder="1" applyAlignment="1">
      <alignment vertical="center"/>
    </xf>
    <xf numFmtId="182" fontId="6" fillId="0" borderId="18" xfId="0" applyNumberFormat="1" applyFont="1" applyBorder="1" applyAlignment="1">
      <alignment vertical="center"/>
    </xf>
    <xf numFmtId="182" fontId="6" fillId="24" borderId="322" xfId="0" applyNumberFormat="1" applyFont="1" applyFill="1" applyBorder="1" applyAlignment="1">
      <alignment vertical="center"/>
    </xf>
    <xf numFmtId="182" fontId="6" fillId="24" borderId="323" xfId="0" applyNumberFormat="1" applyFont="1" applyFill="1" applyBorder="1" applyAlignment="1">
      <alignment vertical="center"/>
    </xf>
    <xf numFmtId="182" fontId="6" fillId="0" borderId="1" xfId="0" applyNumberFormat="1" applyFont="1" applyBorder="1" applyAlignment="1">
      <alignment horizontal="center" vertical="center" textRotation="255"/>
    </xf>
    <xf numFmtId="182" fontId="6" fillId="0" borderId="18" xfId="0" applyNumberFormat="1" applyFont="1" applyBorder="1" applyAlignment="1">
      <alignment horizontal="center" vertical="center" textRotation="255"/>
    </xf>
    <xf numFmtId="182" fontId="6" fillId="0" borderId="13" xfId="0" applyNumberFormat="1" applyFont="1" applyBorder="1" applyAlignment="1">
      <alignment vertical="center"/>
    </xf>
    <xf numFmtId="182" fontId="6" fillId="0" borderId="65" xfId="0" applyNumberFormat="1" applyFont="1" applyBorder="1" applyAlignment="1">
      <alignment horizontal="left" vertical="center"/>
    </xf>
    <xf numFmtId="182" fontId="6" fillId="0" borderId="326" xfId="0" applyNumberFormat="1" applyFont="1" applyBorder="1" applyAlignment="1">
      <alignment horizontal="left" vertical="center"/>
    </xf>
    <xf numFmtId="182" fontId="6" fillId="0" borderId="18" xfId="0" applyNumberFormat="1" applyFont="1" applyBorder="1" applyAlignment="1">
      <alignment horizontal="left" vertical="center"/>
    </xf>
    <xf numFmtId="182" fontId="6" fillId="0" borderId="0" xfId="0" applyNumberFormat="1" applyFont="1" applyAlignment="1">
      <alignment horizontal="left" vertical="center"/>
    </xf>
    <xf numFmtId="182" fontId="6" fillId="0" borderId="10" xfId="0" applyNumberFormat="1" applyFont="1" applyBorder="1" applyAlignment="1">
      <alignment vertical="center"/>
    </xf>
    <xf numFmtId="182" fontId="6" fillId="0" borderId="11" xfId="0" applyNumberFormat="1" applyFont="1" applyBorder="1" applyAlignment="1">
      <alignment vertical="center"/>
    </xf>
    <xf numFmtId="182" fontId="6" fillId="0" borderId="97" xfId="0" applyNumberFormat="1" applyFont="1" applyBorder="1" applyAlignment="1">
      <alignment vertical="center"/>
    </xf>
    <xf numFmtId="38" fontId="6" fillId="24" borderId="323" xfId="1" applyFont="1" applyFill="1" applyBorder="1" applyAlignment="1" applyProtection="1">
      <alignment horizontal="right" vertical="center"/>
    </xf>
    <xf numFmtId="38" fontId="6" fillId="24" borderId="323" xfId="1" applyFont="1" applyFill="1" applyBorder="1" applyAlignment="1" applyProtection="1">
      <alignment horizontal="right" vertical="center"/>
      <protection locked="0"/>
    </xf>
    <xf numFmtId="182" fontId="6" fillId="0" borderId="330" xfId="0" applyNumberFormat="1" applyFont="1" applyBorder="1" applyAlignment="1">
      <alignment vertical="center"/>
    </xf>
    <xf numFmtId="38" fontId="6" fillId="24" borderId="331" xfId="1" applyFont="1" applyFill="1" applyBorder="1" applyAlignment="1" applyProtection="1">
      <alignment horizontal="right" vertical="center"/>
    </xf>
    <xf numFmtId="182" fontId="6" fillId="0" borderId="12" xfId="0" applyNumberFormat="1" applyFont="1" applyBorder="1" applyAlignment="1">
      <alignment vertical="center"/>
    </xf>
    <xf numFmtId="38" fontId="6" fillId="24" borderId="322" xfId="1" applyFont="1" applyFill="1" applyBorder="1" applyAlignment="1" applyProtection="1">
      <alignment vertical="center"/>
    </xf>
    <xf numFmtId="182" fontId="6" fillId="0" borderId="13" xfId="1" applyNumberFormat="1" applyFont="1" applyFill="1" applyBorder="1" applyAlignment="1" applyProtection="1">
      <alignment horizontal="left" vertical="center"/>
    </xf>
    <xf numFmtId="182" fontId="6" fillId="0" borderId="17" xfId="0" applyNumberFormat="1" applyFont="1" applyBorder="1" applyAlignment="1">
      <alignment vertical="center"/>
    </xf>
    <xf numFmtId="182" fontId="6" fillId="0" borderId="8" xfId="1" applyNumberFormat="1" applyFont="1" applyFill="1" applyBorder="1" applyAlignment="1" applyProtection="1">
      <alignment horizontal="left" vertical="center"/>
    </xf>
    <xf numFmtId="182" fontId="6" fillId="0" borderId="74" xfId="1" applyNumberFormat="1" applyFont="1" applyFill="1" applyBorder="1" applyAlignment="1" applyProtection="1">
      <alignment horizontal="left" vertical="center"/>
    </xf>
    <xf numFmtId="38" fontId="6" fillId="24" borderId="328" xfId="1" applyFont="1" applyFill="1" applyBorder="1" applyAlignment="1" applyProtection="1">
      <alignment horizontal="right" vertical="center"/>
    </xf>
    <xf numFmtId="38" fontId="6" fillId="24" borderId="332" xfId="1" applyFont="1" applyFill="1" applyBorder="1" applyAlignment="1" applyProtection="1">
      <alignment horizontal="right" vertical="center"/>
    </xf>
    <xf numFmtId="38" fontId="6" fillId="24" borderId="11" xfId="1" applyFont="1" applyFill="1" applyBorder="1" applyAlignment="1" applyProtection="1">
      <alignment horizontal="right" vertical="center"/>
    </xf>
    <xf numFmtId="38" fontId="6" fillId="24" borderId="333" xfId="1" applyFont="1" applyFill="1" applyBorder="1" applyAlignment="1" applyProtection="1">
      <alignment horizontal="right" vertical="center"/>
    </xf>
    <xf numFmtId="38" fontId="6" fillId="24" borderId="78" xfId="1" applyFont="1" applyFill="1" applyBorder="1" applyAlignment="1" applyProtection="1">
      <alignment horizontal="right" vertical="center"/>
    </xf>
    <xf numFmtId="38" fontId="6" fillId="24" borderId="327" xfId="1" applyFont="1" applyFill="1" applyBorder="1" applyAlignment="1" applyProtection="1">
      <alignment horizontal="right" vertical="center"/>
    </xf>
    <xf numFmtId="38" fontId="6" fillId="24" borderId="329" xfId="1" applyFont="1" applyFill="1" applyBorder="1" applyAlignment="1" applyProtection="1">
      <alignment horizontal="right" vertical="center"/>
    </xf>
    <xf numFmtId="182" fontId="6" fillId="0" borderId="334" xfId="0" applyNumberFormat="1" applyFont="1" applyBorder="1" applyAlignment="1">
      <alignment vertical="center"/>
    </xf>
    <xf numFmtId="182" fontId="6" fillId="24" borderId="0" xfId="0" applyNumberFormat="1" applyFont="1" applyFill="1" applyAlignment="1">
      <alignment horizontal="right" vertical="center"/>
    </xf>
    <xf numFmtId="182" fontId="6" fillId="24" borderId="323" xfId="1" applyNumberFormat="1" applyFont="1" applyFill="1" applyBorder="1" applyAlignment="1" applyProtection="1">
      <alignment horizontal="right" vertical="center"/>
    </xf>
    <xf numFmtId="182" fontId="6" fillId="24" borderId="335" xfId="0" applyNumberFormat="1" applyFont="1" applyFill="1" applyBorder="1" applyAlignment="1">
      <alignment horizontal="right" vertical="center"/>
    </xf>
    <xf numFmtId="182" fontId="6" fillId="24" borderId="324" xfId="0" applyNumberFormat="1" applyFont="1" applyFill="1" applyBorder="1" applyAlignment="1">
      <alignment horizontal="right" vertical="center"/>
    </xf>
    <xf numFmtId="182" fontId="6" fillId="24" borderId="320" xfId="0" applyNumberFormat="1" applyFont="1" applyFill="1" applyBorder="1" applyAlignment="1">
      <alignment vertical="center"/>
    </xf>
    <xf numFmtId="182" fontId="6" fillId="0" borderId="8" xfId="0" applyNumberFormat="1" applyFont="1" applyBorder="1" applyAlignment="1">
      <alignment vertical="center"/>
    </xf>
    <xf numFmtId="182" fontId="6" fillId="24" borderId="55" xfId="0" applyNumberFormat="1" applyFont="1" applyFill="1" applyBorder="1" applyAlignment="1">
      <alignment horizontal="right" vertical="center"/>
    </xf>
    <xf numFmtId="182" fontId="6" fillId="24" borderId="336" xfId="0" applyNumberFormat="1" applyFont="1" applyFill="1" applyBorder="1" applyAlignment="1">
      <alignment horizontal="right" vertical="center"/>
    </xf>
    <xf numFmtId="182" fontId="6" fillId="24" borderId="8" xfId="0" applyNumberFormat="1" applyFont="1" applyFill="1" applyBorder="1" applyAlignment="1">
      <alignment horizontal="right" vertical="center"/>
    </xf>
    <xf numFmtId="182" fontId="6" fillId="24" borderId="337" xfId="0" applyNumberFormat="1" applyFont="1" applyFill="1" applyBorder="1" applyAlignment="1">
      <alignment horizontal="right" vertical="center"/>
    </xf>
    <xf numFmtId="182" fontId="6" fillId="24" borderId="338" xfId="0" applyNumberFormat="1" applyFont="1" applyFill="1" applyBorder="1" applyAlignment="1">
      <alignment horizontal="right" vertical="center"/>
    </xf>
    <xf numFmtId="182" fontId="6" fillId="24" borderId="339" xfId="0" applyNumberFormat="1" applyFont="1" applyFill="1" applyBorder="1" applyAlignment="1">
      <alignment horizontal="right" vertical="center"/>
    </xf>
    <xf numFmtId="182" fontId="6" fillId="24" borderId="340" xfId="0" applyNumberFormat="1" applyFont="1" applyFill="1" applyBorder="1" applyAlignment="1">
      <alignment horizontal="right" vertical="center"/>
    </xf>
    <xf numFmtId="0" fontId="6" fillId="0" borderId="209" xfId="0" applyFont="1" applyBorder="1" applyAlignment="1">
      <alignment horizontal="center" vertical="center" wrapText="1"/>
    </xf>
    <xf numFmtId="0" fontId="6" fillId="0" borderId="210" xfId="0" applyFont="1" applyBorder="1" applyAlignment="1">
      <alignment horizontal="center" vertical="center" wrapText="1"/>
    </xf>
    <xf numFmtId="0" fontId="50" fillId="0" borderId="210" xfId="218" applyFont="1" applyBorder="1" applyAlignment="1">
      <alignment horizontal="center" vertical="center"/>
    </xf>
    <xf numFmtId="0" fontId="50" fillId="0" borderId="307" xfId="218" applyFont="1" applyBorder="1" applyAlignment="1">
      <alignment horizontal="center" vertical="center"/>
    </xf>
    <xf numFmtId="0" fontId="50" fillId="0" borderId="271" xfId="218" applyFont="1" applyBorder="1" applyAlignment="1">
      <alignment horizontal="center" vertical="center"/>
    </xf>
    <xf numFmtId="0" fontId="6" fillId="0" borderId="207" xfId="0" quotePrefix="1" applyFont="1" applyBorder="1" applyAlignment="1">
      <alignment horizontal="center" vertical="center" wrapText="1"/>
    </xf>
    <xf numFmtId="0" fontId="6" fillId="0" borderId="200" xfId="0" quotePrefix="1" applyFont="1" applyBorder="1" applyAlignment="1">
      <alignment horizontal="center" vertical="center" wrapText="1"/>
    </xf>
    <xf numFmtId="0" fontId="6" fillId="0" borderId="195" xfId="0" quotePrefix="1" applyFont="1" applyBorder="1" applyAlignment="1">
      <alignment horizontal="center" vertical="center" wrapText="1"/>
    </xf>
    <xf numFmtId="0" fontId="6" fillId="0" borderId="341" xfId="0" quotePrefix="1" applyFont="1" applyBorder="1" applyAlignment="1">
      <alignment horizontal="center" vertical="center" wrapText="1"/>
    </xf>
    <xf numFmtId="182" fontId="6" fillId="24" borderId="133" xfId="0" applyNumberFormat="1" applyFont="1" applyFill="1" applyBorder="1" applyAlignment="1">
      <alignment horizontal="right" vertical="center"/>
    </xf>
    <xf numFmtId="182" fontId="6" fillId="24" borderId="129" xfId="0" applyNumberFormat="1" applyFont="1" applyFill="1" applyBorder="1" applyAlignment="1">
      <alignment horizontal="right" vertical="center"/>
    </xf>
    <xf numFmtId="182" fontId="6" fillId="24" borderId="342" xfId="0" applyNumberFormat="1" applyFont="1" applyFill="1" applyBorder="1" applyAlignment="1">
      <alignment horizontal="right" vertical="center"/>
    </xf>
    <xf numFmtId="182" fontId="6" fillId="24" borderId="209" xfId="0" applyNumberFormat="1" applyFont="1" applyFill="1" applyBorder="1" applyAlignment="1">
      <alignment horizontal="right" vertical="center"/>
    </xf>
    <xf numFmtId="182" fontId="6" fillId="24" borderId="195" xfId="0" applyNumberFormat="1" applyFont="1" applyFill="1" applyBorder="1" applyAlignment="1">
      <alignment horizontal="right" vertical="center"/>
    </xf>
    <xf numFmtId="182" fontId="6" fillId="24" borderId="195" xfId="0" applyNumberFormat="1" applyFont="1" applyFill="1" applyBorder="1" applyAlignment="1">
      <alignment vertical="center"/>
    </xf>
    <xf numFmtId="182" fontId="6" fillId="24" borderId="343" xfId="0" applyNumberFormat="1" applyFont="1" applyFill="1" applyBorder="1" applyAlignment="1">
      <alignment vertical="center"/>
    </xf>
    <xf numFmtId="182" fontId="6" fillId="24" borderId="344" xfId="0" applyNumberFormat="1" applyFont="1" applyFill="1" applyBorder="1" applyAlignment="1">
      <alignment horizontal="right" vertical="center"/>
    </xf>
    <xf numFmtId="182" fontId="6" fillId="24" borderId="345" xfId="0" applyNumberFormat="1" applyFont="1" applyFill="1" applyBorder="1" applyAlignment="1">
      <alignment horizontal="right" vertical="center"/>
    </xf>
    <xf numFmtId="182" fontId="6" fillId="24" borderId="345" xfId="0" applyNumberFormat="1" applyFont="1" applyFill="1" applyBorder="1" applyAlignment="1">
      <alignment vertical="center"/>
    </xf>
    <xf numFmtId="182" fontId="6" fillId="24" borderId="346" xfId="0" applyNumberFormat="1" applyFont="1" applyFill="1" applyBorder="1" applyAlignment="1">
      <alignment vertical="center"/>
    </xf>
    <xf numFmtId="182" fontId="6" fillId="24" borderId="212" xfId="0" applyNumberFormat="1" applyFont="1" applyFill="1" applyBorder="1" applyAlignment="1">
      <alignment horizontal="right" vertical="center"/>
    </xf>
    <xf numFmtId="182" fontId="6" fillId="24" borderId="213" xfId="0" applyNumberFormat="1" applyFont="1" applyFill="1" applyBorder="1" applyAlignment="1">
      <alignment horizontal="right" vertical="center"/>
    </xf>
    <xf numFmtId="182" fontId="6" fillId="24" borderId="213" xfId="0" applyNumberFormat="1" applyFont="1" applyFill="1" applyBorder="1" applyAlignment="1">
      <alignment vertical="center"/>
    </xf>
    <xf numFmtId="182" fontId="6" fillId="24" borderId="341" xfId="0" applyNumberFormat="1" applyFont="1" applyFill="1" applyBorder="1" applyAlignment="1">
      <alignment vertical="center"/>
    </xf>
    <xf numFmtId="182" fontId="6" fillId="24" borderId="129" xfId="0" applyNumberFormat="1" applyFont="1" applyFill="1" applyBorder="1" applyAlignment="1">
      <alignment vertical="center"/>
    </xf>
    <xf numFmtId="182" fontId="6" fillId="24" borderId="342" xfId="0" applyNumberFormat="1" applyFont="1" applyFill="1" applyBorder="1" applyAlignment="1">
      <alignment vertical="center"/>
    </xf>
    <xf numFmtId="182" fontId="6" fillId="24" borderId="165" xfId="0" applyNumberFormat="1" applyFont="1" applyFill="1" applyBorder="1" applyAlignment="1">
      <alignment horizontal="right" vertical="center"/>
    </xf>
    <xf numFmtId="182" fontId="6" fillId="24" borderId="347" xfId="0" applyNumberFormat="1" applyFont="1" applyFill="1" applyBorder="1" applyAlignment="1">
      <alignment horizontal="right" vertical="center"/>
    </xf>
    <xf numFmtId="182" fontId="6" fillId="24" borderId="348" xfId="0" applyNumberFormat="1" applyFont="1" applyFill="1" applyBorder="1" applyAlignment="1">
      <alignment horizontal="right" vertical="center"/>
    </xf>
    <xf numFmtId="182" fontId="6" fillId="24" borderId="348" xfId="0" applyNumberFormat="1" applyFont="1" applyFill="1" applyBorder="1" applyAlignment="1">
      <alignment vertical="center"/>
    </xf>
    <xf numFmtId="182" fontId="6" fillId="24" borderId="349" xfId="0" applyNumberFormat="1" applyFont="1" applyFill="1" applyBorder="1" applyAlignment="1">
      <alignment vertical="center"/>
    </xf>
    <xf numFmtId="182" fontId="6" fillId="24" borderId="205" xfId="0" applyNumberFormat="1" applyFont="1" applyFill="1" applyBorder="1" applyAlignment="1">
      <alignment horizontal="right" vertical="center"/>
    </xf>
    <xf numFmtId="182" fontId="6" fillId="24" borderId="196" xfId="0" applyNumberFormat="1" applyFont="1" applyFill="1" applyBorder="1" applyAlignment="1">
      <alignment horizontal="right" vertical="center"/>
    </xf>
    <xf numFmtId="182" fontId="6" fillId="24" borderId="196" xfId="0" applyNumberFormat="1" applyFont="1" applyFill="1" applyBorder="1" applyAlignment="1">
      <alignment vertical="center"/>
    </xf>
    <xf numFmtId="182" fontId="6" fillId="24" borderId="279" xfId="0" applyNumberFormat="1" applyFont="1" applyFill="1" applyBorder="1" applyAlignment="1">
      <alignment vertical="center"/>
    </xf>
    <xf numFmtId="182" fontId="6" fillId="24" borderId="350" xfId="0" applyNumberFormat="1" applyFont="1" applyFill="1" applyBorder="1" applyAlignment="1">
      <alignment horizontal="right" vertical="center"/>
    </xf>
    <xf numFmtId="182" fontId="6" fillId="24" borderId="351" xfId="0" applyNumberFormat="1" applyFont="1" applyFill="1" applyBorder="1" applyAlignment="1">
      <alignment horizontal="right" vertical="center"/>
    </xf>
    <xf numFmtId="182" fontId="6" fillId="24" borderId="351" xfId="0" applyNumberFormat="1" applyFont="1" applyFill="1" applyBorder="1" applyAlignment="1">
      <alignment vertical="center"/>
    </xf>
    <xf numFmtId="182" fontId="6" fillId="24" borderId="294" xfId="0" applyNumberFormat="1" applyFont="1" applyFill="1" applyBorder="1" applyAlignment="1">
      <alignment vertical="center"/>
    </xf>
    <xf numFmtId="182" fontId="6" fillId="24" borderId="206" xfId="0" applyNumberFormat="1" applyFont="1" applyFill="1" applyBorder="1" applyAlignment="1">
      <alignment horizontal="right" vertical="center"/>
    </xf>
    <xf numFmtId="182" fontId="6" fillId="24" borderId="198" xfId="0" applyNumberFormat="1" applyFont="1" applyFill="1" applyBorder="1" applyAlignment="1">
      <alignment horizontal="right" vertical="center"/>
    </xf>
    <xf numFmtId="182" fontId="6" fillId="24" borderId="257" xfId="0" applyNumberFormat="1" applyFont="1" applyFill="1" applyBorder="1" applyAlignment="1">
      <alignment horizontal="right" vertical="center"/>
    </xf>
    <xf numFmtId="182" fontId="6" fillId="24" borderId="258" xfId="0" applyNumberFormat="1" applyFont="1" applyFill="1" applyBorder="1" applyAlignment="1">
      <alignment horizontal="right" vertical="center"/>
    </xf>
    <xf numFmtId="182" fontId="6" fillId="24" borderId="258" xfId="0" applyNumberFormat="1" applyFont="1" applyFill="1" applyBorder="1" applyAlignment="1">
      <alignment vertical="center"/>
    </xf>
    <xf numFmtId="182" fontId="6" fillId="24" borderId="282" xfId="0" applyNumberFormat="1" applyFont="1" applyFill="1" applyBorder="1" applyAlignment="1">
      <alignment vertical="center"/>
    </xf>
    <xf numFmtId="182" fontId="6" fillId="32" borderId="5" xfId="0" applyNumberFormat="1" applyFont="1" applyFill="1" applyBorder="1" applyAlignment="1">
      <alignment horizontal="center" vertical="center"/>
    </xf>
    <xf numFmtId="182" fontId="6" fillId="32" borderId="0" xfId="0" applyNumberFormat="1" applyFont="1" applyFill="1" applyAlignment="1">
      <alignment horizontal="center" vertical="center"/>
    </xf>
    <xf numFmtId="0" fontId="6" fillId="32" borderId="126" xfId="0" applyFont="1" applyFill="1" applyBorder="1" applyAlignment="1">
      <alignment horizontal="center" vertical="center"/>
    </xf>
    <xf numFmtId="0" fontId="6" fillId="32" borderId="60" xfId="0" applyFont="1" applyFill="1" applyBorder="1" applyAlignment="1">
      <alignment vertical="center"/>
    </xf>
    <xf numFmtId="0" fontId="6" fillId="32" borderId="60" xfId="0" applyFont="1" applyFill="1" applyBorder="1" applyAlignment="1">
      <alignment horizontal="right" vertical="center"/>
    </xf>
    <xf numFmtId="0" fontId="6" fillId="32" borderId="127" xfId="0" applyFont="1" applyFill="1" applyBorder="1" applyAlignment="1">
      <alignment vertical="center"/>
    </xf>
    <xf numFmtId="0" fontId="0" fillId="0" borderId="352" xfId="226" applyFont="1" applyBorder="1" applyAlignment="1">
      <alignment vertical="center"/>
    </xf>
    <xf numFmtId="0" fontId="0" fillId="0" borderId="353" xfId="226" applyFont="1" applyBorder="1" applyAlignment="1">
      <alignment horizontal="left" vertical="center" wrapText="1"/>
    </xf>
    <xf numFmtId="0" fontId="0" fillId="0" borderId="0" xfId="0" applyAlignment="1">
      <alignment horizontal="center" vertical="center"/>
    </xf>
    <xf numFmtId="0" fontId="85" fillId="0" borderId="0" xfId="0" applyFont="1" applyAlignment="1">
      <alignment vertical="center"/>
    </xf>
    <xf numFmtId="0" fontId="85" fillId="0" borderId="0" xfId="0" applyFont="1" applyAlignment="1">
      <alignment horizontal="center" vertical="center"/>
    </xf>
    <xf numFmtId="0" fontId="86" fillId="0" borderId="0" xfId="224" applyFont="1" applyAlignment="1">
      <alignment horizontal="right" vertical="center"/>
    </xf>
    <xf numFmtId="0" fontId="6" fillId="0" borderId="131" xfId="0" applyFont="1" applyBorder="1" applyAlignment="1">
      <alignment horizontal="center" vertical="center" wrapText="1"/>
    </xf>
    <xf numFmtId="0" fontId="6" fillId="0" borderId="189" xfId="0" applyFont="1" applyBorder="1" applyAlignment="1">
      <alignment horizontal="center" vertical="center" wrapText="1"/>
    </xf>
    <xf numFmtId="0" fontId="6" fillId="0" borderId="132" xfId="0" applyFont="1" applyBorder="1" applyAlignment="1">
      <alignment horizontal="center" vertical="center" wrapText="1"/>
    </xf>
    <xf numFmtId="0" fontId="6" fillId="0" borderId="190" xfId="0" applyFont="1" applyBorder="1" applyAlignment="1">
      <alignment horizontal="center" vertical="center" wrapText="1"/>
    </xf>
    <xf numFmtId="0" fontId="0" fillId="24" borderId="0" xfId="0" applyFill="1" applyAlignment="1">
      <alignment horizontal="center" vertical="center"/>
    </xf>
    <xf numFmtId="0" fontId="0" fillId="24" borderId="205" xfId="0" applyFill="1" applyBorder="1" applyAlignment="1">
      <alignment vertical="center"/>
    </xf>
    <xf numFmtId="0" fontId="0" fillId="24" borderId="196" xfId="0" applyFill="1" applyBorder="1" applyAlignment="1">
      <alignment vertical="center"/>
    </xf>
    <xf numFmtId="0" fontId="0" fillId="24" borderId="214" xfId="0" applyFill="1" applyBorder="1" applyAlignment="1">
      <alignment vertical="center"/>
    </xf>
    <xf numFmtId="3" fontId="0" fillId="24" borderId="130" xfId="0" applyNumberFormat="1" applyFill="1" applyBorder="1" applyAlignment="1">
      <alignment vertical="center"/>
    </xf>
    <xf numFmtId="3" fontId="0" fillId="24" borderId="196" xfId="0" applyNumberFormat="1" applyFill="1" applyBorder="1" applyAlignment="1">
      <alignment vertical="center"/>
    </xf>
    <xf numFmtId="3" fontId="0" fillId="24" borderId="197" xfId="0" applyNumberFormat="1" applyFill="1" applyBorder="1" applyAlignment="1">
      <alignment vertical="center"/>
    </xf>
    <xf numFmtId="3" fontId="0" fillId="24" borderId="214" xfId="0" applyNumberFormat="1" applyFill="1" applyBorder="1" applyAlignment="1">
      <alignment vertical="center"/>
    </xf>
    <xf numFmtId="0" fontId="0" fillId="0" borderId="0" xfId="0" applyAlignment="1">
      <alignment vertical="center"/>
    </xf>
    <xf numFmtId="0" fontId="0" fillId="24" borderId="206" xfId="0" applyFill="1" applyBorder="1" applyAlignment="1">
      <alignment vertical="center"/>
    </xf>
    <xf numFmtId="0" fontId="0" fillId="24" borderId="198" xfId="0" applyFill="1" applyBorder="1" applyAlignment="1">
      <alignment vertical="center"/>
    </xf>
    <xf numFmtId="0" fontId="0" fillId="24" borderId="215" xfId="0" applyFill="1" applyBorder="1" applyAlignment="1">
      <alignment vertical="center"/>
    </xf>
    <xf numFmtId="3" fontId="0" fillId="24" borderId="131" xfId="0" applyNumberFormat="1" applyFill="1" applyBorder="1" applyAlignment="1">
      <alignment vertical="center"/>
    </xf>
    <xf numFmtId="3" fontId="0" fillId="24" borderId="198" xfId="0" applyNumberFormat="1" applyFill="1" applyBorder="1" applyAlignment="1">
      <alignment vertical="center"/>
    </xf>
    <xf numFmtId="3" fontId="0" fillId="24" borderId="199" xfId="0" applyNumberFormat="1" applyFill="1" applyBorder="1" applyAlignment="1">
      <alignment vertical="center"/>
    </xf>
    <xf numFmtId="3" fontId="0" fillId="24" borderId="215" xfId="0" applyNumberFormat="1" applyFill="1" applyBorder="1" applyAlignment="1">
      <alignment vertical="center"/>
    </xf>
    <xf numFmtId="0" fontId="0" fillId="24" borderId="7" xfId="0" applyFill="1" applyBorder="1" applyAlignment="1">
      <alignment horizontal="center" vertical="center"/>
    </xf>
    <xf numFmtId="0" fontId="0" fillId="24" borderId="207" xfId="0" applyFill="1" applyBorder="1" applyAlignment="1">
      <alignment vertical="center"/>
    </xf>
    <xf numFmtId="0" fontId="0" fillId="24" borderId="200" xfId="0" applyFill="1" applyBorder="1" applyAlignment="1">
      <alignment vertical="center"/>
    </xf>
    <xf numFmtId="0" fontId="0" fillId="24" borderId="216" xfId="0" applyFill="1" applyBorder="1" applyAlignment="1">
      <alignment vertical="center"/>
    </xf>
    <xf numFmtId="3" fontId="0" fillId="24" borderId="132" xfId="0" applyNumberFormat="1" applyFill="1" applyBorder="1" applyAlignment="1">
      <alignment vertical="center"/>
    </xf>
    <xf numFmtId="3" fontId="0" fillId="24" borderId="200" xfId="0" applyNumberFormat="1" applyFill="1" applyBorder="1" applyAlignment="1">
      <alignment vertical="center"/>
    </xf>
    <xf numFmtId="3" fontId="0" fillId="24" borderId="201" xfId="0" applyNumberFormat="1" applyFill="1" applyBorder="1" applyAlignment="1">
      <alignment vertical="center"/>
    </xf>
    <xf numFmtId="3" fontId="0" fillId="24" borderId="216" xfId="0" applyNumberFormat="1" applyFill="1" applyBorder="1" applyAlignment="1">
      <alignment vertical="center"/>
    </xf>
    <xf numFmtId="0" fontId="0" fillId="24" borderId="63" xfId="0" applyFill="1" applyBorder="1" applyAlignment="1">
      <alignment horizontal="center" vertical="center" wrapText="1"/>
    </xf>
    <xf numFmtId="0" fontId="0" fillId="24" borderId="208" xfId="0" applyFill="1" applyBorder="1" applyAlignment="1">
      <alignment vertical="center"/>
    </xf>
    <xf numFmtId="0" fontId="0" fillId="24" borderId="203" xfId="0" applyFill="1" applyBorder="1" applyAlignment="1">
      <alignment vertical="center"/>
    </xf>
    <xf numFmtId="0" fontId="0" fillId="24" borderId="217" xfId="0" applyFill="1" applyBorder="1" applyAlignment="1">
      <alignment vertical="center"/>
    </xf>
    <xf numFmtId="3" fontId="0" fillId="24" borderId="202" xfId="0" applyNumberFormat="1" applyFill="1" applyBorder="1" applyAlignment="1">
      <alignment vertical="center"/>
    </xf>
    <xf numFmtId="3" fontId="0" fillId="24" borderId="203" xfId="0" applyNumberFormat="1" applyFill="1" applyBorder="1" applyAlignment="1">
      <alignment vertical="center"/>
    </xf>
    <xf numFmtId="3" fontId="0" fillId="24" borderId="204" xfId="0" applyNumberFormat="1" applyFill="1" applyBorder="1" applyAlignment="1">
      <alignment vertical="center"/>
    </xf>
    <xf numFmtId="3" fontId="0" fillId="24" borderId="217" xfId="0" applyNumberFormat="1" applyFill="1" applyBorder="1" applyAlignment="1">
      <alignment vertical="center"/>
    </xf>
    <xf numFmtId="0" fontId="0" fillId="24" borderId="0" xfId="0" applyFill="1" applyAlignment="1">
      <alignment horizontal="center" vertical="center" wrapText="1"/>
    </xf>
    <xf numFmtId="0" fontId="0" fillId="24" borderId="7" xfId="0" applyFill="1" applyBorder="1" applyAlignment="1">
      <alignment horizontal="center" vertical="center" wrapText="1"/>
    </xf>
    <xf numFmtId="0" fontId="0" fillId="24" borderId="165" xfId="0" applyFill="1" applyBorder="1" applyAlignment="1">
      <alignment vertical="center"/>
    </xf>
    <xf numFmtId="0" fontId="0" fillId="24" borderId="195" xfId="0" applyFill="1" applyBorder="1" applyAlignment="1">
      <alignment vertical="center"/>
    </xf>
    <xf numFmtId="0" fontId="0" fillId="24" borderId="218" xfId="0" applyFill="1" applyBorder="1" applyAlignment="1">
      <alignment vertical="center"/>
    </xf>
    <xf numFmtId="3" fontId="0" fillId="24" borderId="194" xfId="0" applyNumberFormat="1" applyFill="1" applyBorder="1" applyAlignment="1">
      <alignment vertical="center"/>
    </xf>
    <xf numFmtId="3" fontId="0" fillId="24" borderId="195" xfId="0" applyNumberFormat="1" applyFill="1" applyBorder="1" applyAlignment="1">
      <alignment vertical="center"/>
    </xf>
    <xf numFmtId="3" fontId="0" fillId="24" borderId="166" xfId="0" applyNumberFormat="1" applyFill="1" applyBorder="1" applyAlignment="1">
      <alignment vertical="center"/>
    </xf>
    <xf numFmtId="3" fontId="0" fillId="24" borderId="218" xfId="0" applyNumberFormat="1" applyFill="1" applyBorder="1" applyAlignment="1">
      <alignment vertical="center"/>
    </xf>
    <xf numFmtId="3" fontId="0" fillId="24" borderId="133" xfId="0" applyNumberFormat="1" applyFill="1" applyBorder="1" applyAlignment="1">
      <alignment vertical="center"/>
    </xf>
    <xf numFmtId="3" fontId="0" fillId="24" borderId="129" xfId="0" applyNumberFormat="1" applyFill="1" applyBorder="1" applyAlignment="1">
      <alignment vertical="center"/>
    </xf>
    <xf numFmtId="3" fontId="0" fillId="24" borderId="227" xfId="0" applyNumberFormat="1" applyFill="1" applyBorder="1" applyAlignment="1">
      <alignment vertical="center"/>
    </xf>
    <xf numFmtId="3" fontId="0" fillId="24" borderId="228" xfId="0" applyNumberFormat="1" applyFill="1" applyBorder="1" applyAlignment="1">
      <alignment vertical="center"/>
    </xf>
    <xf numFmtId="0" fontId="0" fillId="24" borderId="2" xfId="0" applyFill="1" applyBorder="1" applyAlignment="1">
      <alignment vertical="center"/>
    </xf>
    <xf numFmtId="3" fontId="0" fillId="0" borderId="0" xfId="1" applyNumberFormat="1" applyFont="1" applyFill="1" applyAlignment="1">
      <alignment horizontal="right" vertical="center"/>
    </xf>
    <xf numFmtId="0" fontId="55" fillId="0" borderId="0" xfId="224" applyFont="1">
      <alignment vertical="center"/>
    </xf>
    <xf numFmtId="0" fontId="55" fillId="27" borderId="2" xfId="224" applyFont="1" applyFill="1" applyBorder="1" applyAlignment="1">
      <alignment horizontal="center" vertical="center"/>
    </xf>
    <xf numFmtId="0" fontId="55" fillId="0" borderId="64" xfId="224" applyFont="1" applyBorder="1">
      <alignment vertical="center"/>
    </xf>
    <xf numFmtId="0" fontId="55" fillId="0" borderId="2" xfId="224" applyFont="1" applyBorder="1">
      <alignment vertical="center"/>
    </xf>
    <xf numFmtId="40" fontId="0" fillId="0" borderId="2" xfId="225" applyNumberFormat="1" applyFont="1" applyBorder="1">
      <alignment vertical="center"/>
    </xf>
    <xf numFmtId="0" fontId="55" fillId="0" borderId="51" xfId="224" applyFont="1" applyBorder="1">
      <alignment vertical="center"/>
    </xf>
    <xf numFmtId="0" fontId="55" fillId="0" borderId="21" xfId="224" applyFont="1" applyBorder="1">
      <alignment vertical="center"/>
    </xf>
    <xf numFmtId="0" fontId="50" fillId="0" borderId="0" xfId="224" applyFont="1">
      <alignment vertical="center"/>
    </xf>
    <xf numFmtId="0" fontId="50" fillId="0" borderId="0" xfId="224" applyFont="1" applyAlignment="1">
      <alignment horizontal="center" vertical="center"/>
    </xf>
    <xf numFmtId="0" fontId="65" fillId="0" borderId="0" xfId="224" applyFont="1" applyAlignment="1">
      <alignment horizontal="right" vertical="center"/>
    </xf>
    <xf numFmtId="0" fontId="54" fillId="0" borderId="0" xfId="224" applyFont="1">
      <alignment vertical="center"/>
    </xf>
    <xf numFmtId="0" fontId="50" fillId="27" borderId="2" xfId="224" applyFont="1" applyFill="1" applyBorder="1" applyAlignment="1">
      <alignment horizontal="center" vertical="center"/>
    </xf>
    <xf numFmtId="0" fontId="50" fillId="0" borderId="64" xfId="224" applyFont="1" applyBorder="1">
      <alignment vertical="center"/>
    </xf>
    <xf numFmtId="0" fontId="50" fillId="0" borderId="2" xfId="224" applyFont="1" applyBorder="1">
      <alignment vertical="center"/>
    </xf>
    <xf numFmtId="0" fontId="50" fillId="0" borderId="2" xfId="224" applyFont="1" applyBorder="1" applyAlignment="1">
      <alignment horizontal="center" vertical="center"/>
    </xf>
    <xf numFmtId="38" fontId="50" fillId="24" borderId="2" xfId="225" applyFont="1" applyFill="1" applyBorder="1">
      <alignment vertical="center"/>
    </xf>
    <xf numFmtId="0" fontId="50" fillId="0" borderId="51" xfId="224" applyFont="1" applyBorder="1">
      <alignment vertical="center"/>
    </xf>
    <xf numFmtId="0" fontId="50" fillId="0" borderId="21" xfId="224" applyFont="1" applyBorder="1">
      <alignment vertical="center"/>
    </xf>
    <xf numFmtId="0" fontId="50" fillId="0" borderId="64" xfId="224" applyFont="1" applyBorder="1" applyAlignment="1">
      <alignment horizontal="center" vertical="center"/>
    </xf>
    <xf numFmtId="38" fontId="50" fillId="0" borderId="2" xfId="225" applyFont="1" applyFill="1" applyBorder="1">
      <alignment vertical="center"/>
    </xf>
    <xf numFmtId="38" fontId="50" fillId="0" borderId="64" xfId="225" applyFont="1" applyFill="1" applyBorder="1">
      <alignment vertical="center"/>
    </xf>
    <xf numFmtId="182" fontId="0" fillId="0" borderId="0" xfId="0" applyNumberFormat="1" applyAlignment="1">
      <alignment vertical="center"/>
    </xf>
    <xf numFmtId="0" fontId="0" fillId="32" borderId="60" xfId="0" applyFill="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0" fillId="0" borderId="20" xfId="0" applyBorder="1" applyAlignment="1">
      <alignment vertical="center"/>
    </xf>
    <xf numFmtId="0" fontId="0" fillId="0" borderId="17" xfId="0" applyBorder="1" applyAlignment="1">
      <alignment vertical="center"/>
    </xf>
    <xf numFmtId="0" fontId="0" fillId="0" borderId="8" xfId="0" applyBorder="1" applyAlignment="1">
      <alignment vertical="center"/>
    </xf>
    <xf numFmtId="0" fontId="0" fillId="0" borderId="34" xfId="0" applyBorder="1" applyAlignment="1">
      <alignment vertical="center"/>
    </xf>
    <xf numFmtId="0" fontId="0" fillId="0" borderId="0" xfId="226" applyFont="1" applyAlignment="1">
      <alignment horizontal="center" vertical="center"/>
    </xf>
    <xf numFmtId="188" fontId="0" fillId="0" borderId="0" xfId="226" applyNumberFormat="1" applyFont="1" applyAlignment="1">
      <alignment horizontal="center" vertical="center"/>
    </xf>
    <xf numFmtId="188" fontId="0" fillId="0" borderId="0" xfId="226" applyNumberFormat="1" applyFont="1" applyAlignment="1">
      <alignment vertical="center"/>
    </xf>
    <xf numFmtId="188" fontId="0" fillId="0" borderId="224" xfId="226" applyNumberFormat="1" applyFont="1" applyBorder="1" applyAlignment="1">
      <alignment horizontal="center" vertical="center"/>
    </xf>
    <xf numFmtId="188" fontId="0" fillId="24" borderId="224" xfId="226" applyNumberFormat="1" applyFont="1" applyFill="1" applyBorder="1" applyAlignment="1">
      <alignment vertical="center"/>
    </xf>
    <xf numFmtId="187" fontId="0" fillId="0" borderId="231" xfId="226" applyNumberFormat="1" applyFont="1" applyBorder="1" applyAlignment="1">
      <alignment vertical="center"/>
    </xf>
    <xf numFmtId="188" fontId="0" fillId="0" borderId="53" xfId="226" applyNumberFormat="1" applyFont="1" applyBorder="1" applyAlignment="1">
      <alignment horizontal="center" vertical="center"/>
    </xf>
    <xf numFmtId="188" fontId="0" fillId="24" borderId="53" xfId="226" applyNumberFormat="1" applyFont="1" applyFill="1" applyBorder="1" applyAlignment="1">
      <alignment vertical="center"/>
    </xf>
    <xf numFmtId="187" fontId="0" fillId="0" borderId="233" xfId="226" applyNumberFormat="1" applyFont="1" applyBorder="1" applyAlignment="1">
      <alignment vertical="center"/>
    </xf>
    <xf numFmtId="188" fontId="0" fillId="0" borderId="2" xfId="226" applyNumberFormat="1" applyFont="1" applyBorder="1" applyAlignment="1">
      <alignment horizontal="left" vertical="center" wrapText="1"/>
    </xf>
    <xf numFmtId="188" fontId="0" fillId="0" borderId="2" xfId="226" applyNumberFormat="1" applyFont="1" applyBorder="1" applyAlignment="1">
      <alignment horizontal="center" vertical="center"/>
    </xf>
    <xf numFmtId="187" fontId="0" fillId="0" borderId="2" xfId="226" applyNumberFormat="1" applyFont="1" applyBorder="1" applyAlignment="1">
      <alignment vertical="center"/>
    </xf>
    <xf numFmtId="187" fontId="0" fillId="0" borderId="91" xfId="226" applyNumberFormat="1" applyFont="1" applyBorder="1" applyAlignment="1">
      <alignment vertical="center"/>
    </xf>
    <xf numFmtId="188" fontId="0" fillId="24" borderId="52" xfId="226" applyNumberFormat="1" applyFont="1" applyFill="1" applyBorder="1" applyAlignment="1">
      <alignment vertical="center"/>
    </xf>
    <xf numFmtId="187" fontId="0" fillId="0" borderId="232" xfId="226" applyNumberFormat="1" applyFont="1" applyBorder="1" applyAlignment="1">
      <alignment vertical="center"/>
    </xf>
    <xf numFmtId="188" fontId="0" fillId="0" borderId="52" xfId="226" applyNumberFormat="1" applyFont="1" applyBorder="1" applyAlignment="1">
      <alignment horizontal="center" vertical="center"/>
    </xf>
    <xf numFmtId="188" fontId="0" fillId="0" borderId="38" xfId="226" applyNumberFormat="1" applyFont="1" applyBorder="1" applyAlignment="1">
      <alignment horizontal="left" vertical="center" wrapText="1"/>
    </xf>
    <xf numFmtId="188" fontId="0" fillId="0" borderId="38" xfId="226" applyNumberFormat="1" applyFont="1" applyBorder="1" applyAlignment="1">
      <alignment horizontal="center" vertical="center" wrapText="1"/>
    </xf>
    <xf numFmtId="187" fontId="0" fillId="0" borderId="38" xfId="226" applyNumberFormat="1" applyFont="1" applyBorder="1" applyAlignment="1">
      <alignment vertical="center"/>
    </xf>
    <xf numFmtId="187" fontId="0" fillId="0" borderId="93" xfId="226" applyNumberFormat="1" applyFont="1" applyBorder="1" applyAlignment="1">
      <alignment vertical="center"/>
    </xf>
    <xf numFmtId="38" fontId="0" fillId="0" borderId="0" xfId="1" applyFont="1" applyFill="1" applyBorder="1" applyAlignment="1">
      <alignment vertical="center"/>
    </xf>
    <xf numFmtId="0" fontId="0" fillId="0" borderId="0" xfId="226" applyFont="1" applyAlignment="1">
      <alignment horizontal="center" vertical="center" wrapText="1"/>
    </xf>
    <xf numFmtId="0" fontId="0" fillId="24" borderId="69" xfId="226" applyFont="1" applyFill="1" applyBorder="1" applyAlignment="1">
      <alignment vertical="center"/>
    </xf>
    <xf numFmtId="187" fontId="0" fillId="0" borderId="234" xfId="226" applyNumberFormat="1" applyFont="1" applyBorder="1" applyAlignment="1">
      <alignment vertical="center"/>
    </xf>
    <xf numFmtId="0" fontId="0" fillId="0" borderId="51" xfId="226" applyFont="1" applyBorder="1" applyAlignment="1">
      <alignment horizontal="center" vertical="center"/>
    </xf>
    <xf numFmtId="182" fontId="0" fillId="24" borderId="51" xfId="226" applyNumberFormat="1" applyFont="1" applyFill="1" applyBorder="1" applyAlignment="1">
      <alignment vertical="center"/>
    </xf>
    <xf numFmtId="187" fontId="0" fillId="0" borderId="99" xfId="226" applyNumberFormat="1" applyFont="1" applyBorder="1" applyAlignment="1">
      <alignment vertical="center"/>
    </xf>
    <xf numFmtId="0" fontId="0" fillId="0" borderId="298" xfId="226" applyFont="1" applyBorder="1" applyAlignment="1">
      <alignment horizontal="center" vertical="center" wrapText="1"/>
    </xf>
    <xf numFmtId="0" fontId="0" fillId="24" borderId="298" xfId="226" applyFont="1" applyFill="1" applyBorder="1" applyAlignment="1">
      <alignment vertical="center" wrapText="1"/>
    </xf>
    <xf numFmtId="0" fontId="0" fillId="24" borderId="298" xfId="226" applyFont="1" applyFill="1" applyBorder="1" applyAlignment="1">
      <alignment vertical="center"/>
    </xf>
    <xf numFmtId="187" fontId="0" fillId="0" borderId="354" xfId="226" applyNumberFormat="1" applyFont="1" applyBorder="1" applyAlignment="1">
      <alignment vertical="center"/>
    </xf>
    <xf numFmtId="187" fontId="0" fillId="0" borderId="0" xfId="226" applyNumberFormat="1" applyFont="1" applyAlignment="1">
      <alignment vertical="center"/>
    </xf>
    <xf numFmtId="0" fontId="0" fillId="0" borderId="0" xfId="226" applyFont="1" applyAlignment="1">
      <alignment vertical="center" wrapText="1"/>
    </xf>
    <xf numFmtId="0" fontId="0" fillId="0" borderId="84" xfId="226" applyFont="1" applyBorder="1" applyAlignment="1">
      <alignment vertical="center"/>
    </xf>
    <xf numFmtId="0" fontId="0" fillId="24" borderId="193" xfId="226" applyFont="1" applyFill="1" applyBorder="1" applyAlignment="1">
      <alignment vertical="center" wrapText="1"/>
    </xf>
    <xf numFmtId="0" fontId="0" fillId="0" borderId="0" xfId="0" applyAlignment="1">
      <alignment horizontal="right" vertical="center"/>
    </xf>
    <xf numFmtId="0" fontId="7" fillId="0" borderId="0" xfId="213" applyFont="1" applyAlignment="1">
      <alignment vertical="center"/>
    </xf>
    <xf numFmtId="0" fontId="90" fillId="0" borderId="0" xfId="213" applyFont="1" applyAlignment="1">
      <alignment horizontal="center" vertical="center"/>
    </xf>
    <xf numFmtId="0" fontId="91" fillId="0" borderId="0" xfId="213" applyFont="1" applyAlignment="1">
      <alignment horizontal="right" vertical="center"/>
    </xf>
    <xf numFmtId="0" fontId="8" fillId="0" borderId="0" xfId="213" applyFont="1" applyAlignment="1">
      <alignment horizontal="left" vertical="center"/>
    </xf>
    <xf numFmtId="0" fontId="8" fillId="0" borderId="0" xfId="213" applyFont="1" applyAlignment="1">
      <alignment vertical="center"/>
    </xf>
    <xf numFmtId="0" fontId="0" fillId="0" borderId="0" xfId="213" applyFont="1" applyAlignment="1">
      <alignment vertical="center"/>
    </xf>
    <xf numFmtId="0" fontId="8" fillId="0" borderId="0" xfId="213" applyFont="1" applyAlignment="1">
      <alignment horizontal="center" vertical="center"/>
    </xf>
    <xf numFmtId="0" fontId="8" fillId="0" borderId="20" xfId="213" applyFont="1" applyBorder="1" applyAlignment="1">
      <alignment horizontal="center" vertical="center"/>
    </xf>
    <xf numFmtId="38" fontId="58" fillId="0" borderId="94" xfId="99" applyFont="1" applyFill="1" applyBorder="1" applyAlignment="1">
      <alignment vertical="center"/>
    </xf>
    <xf numFmtId="38" fontId="58" fillId="0" borderId="75" xfId="99" applyFont="1" applyFill="1" applyBorder="1" applyAlignment="1">
      <alignment vertical="center"/>
    </xf>
    <xf numFmtId="38" fontId="58" fillId="0" borderId="48" xfId="99" applyFont="1" applyFill="1" applyBorder="1" applyAlignment="1">
      <alignment vertical="center"/>
    </xf>
    <xf numFmtId="38" fontId="58" fillId="0" borderId="95" xfId="99" applyFont="1" applyFill="1" applyBorder="1" applyAlignment="1">
      <alignment vertical="center"/>
    </xf>
    <xf numFmtId="38" fontId="58" fillId="0" borderId="49" xfId="99" applyFont="1" applyFill="1" applyBorder="1" applyAlignment="1">
      <alignment vertical="center"/>
    </xf>
    <xf numFmtId="0" fontId="58" fillId="0" borderId="18" xfId="213" applyFont="1" applyBorder="1" applyAlignment="1">
      <alignment horizontal="left" vertical="center"/>
    </xf>
    <xf numFmtId="38" fontId="8" fillId="0" borderId="96" xfId="99" applyFont="1" applyFill="1" applyBorder="1" applyAlignment="1">
      <alignment vertical="center"/>
    </xf>
    <xf numFmtId="38" fontId="8" fillId="0" borderId="2" xfId="99" applyFont="1" applyFill="1" applyBorder="1" applyAlignment="1">
      <alignment vertical="center"/>
    </xf>
    <xf numFmtId="38" fontId="8" fillId="0" borderId="3" xfId="99" applyFont="1" applyFill="1" applyBorder="1" applyAlignment="1">
      <alignment vertical="center"/>
    </xf>
    <xf numFmtId="38" fontId="8" fillId="0" borderId="91" xfId="99" applyFont="1" applyFill="1" applyBorder="1" applyAlignment="1">
      <alignment vertical="center"/>
    </xf>
    <xf numFmtId="38" fontId="8" fillId="0" borderId="6" xfId="99" applyFont="1" applyFill="1" applyBorder="1" applyAlignment="1">
      <alignment vertical="center"/>
    </xf>
    <xf numFmtId="0" fontId="58" fillId="0" borderId="5" xfId="213" applyFont="1" applyBorder="1" applyAlignment="1">
      <alignment horizontal="left" vertical="center"/>
    </xf>
    <xf numFmtId="38" fontId="8" fillId="0" borderId="97" xfId="99" applyFont="1" applyFill="1" applyBorder="1" applyAlignment="1">
      <alignment vertical="center"/>
    </xf>
    <xf numFmtId="38" fontId="8" fillId="0" borderId="21" xfId="99" applyFont="1" applyFill="1" applyBorder="1" applyAlignment="1">
      <alignment vertical="center"/>
    </xf>
    <xf numFmtId="38" fontId="8" fillId="0" borderId="47" xfId="99" applyFont="1" applyFill="1" applyBorder="1" applyAlignment="1">
      <alignment vertical="center"/>
    </xf>
    <xf numFmtId="38" fontId="8" fillId="0" borderId="98" xfId="99" applyFont="1" applyFill="1" applyBorder="1" applyAlignment="1">
      <alignment vertical="center"/>
    </xf>
    <xf numFmtId="38" fontId="8" fillId="0" borderId="22" xfId="99" applyFont="1" applyFill="1" applyBorder="1" applyAlignment="1">
      <alignment vertical="center"/>
    </xf>
    <xf numFmtId="0" fontId="8" fillId="0" borderId="18" xfId="213" applyFont="1" applyBorder="1" applyAlignment="1">
      <alignment horizontal="left" vertical="center"/>
    </xf>
    <xf numFmtId="0" fontId="8" fillId="0" borderId="5" xfId="213" applyFont="1" applyBorder="1" applyAlignment="1">
      <alignment horizontal="left" vertical="center"/>
    </xf>
    <xf numFmtId="0" fontId="8" fillId="0" borderId="51" xfId="213" applyFont="1" applyBorder="1" applyAlignment="1">
      <alignment horizontal="center" vertical="center"/>
    </xf>
    <xf numFmtId="0" fontId="8" fillId="0" borderId="67" xfId="213" applyFont="1" applyBorder="1" applyAlignment="1">
      <alignment vertical="center"/>
    </xf>
    <xf numFmtId="38" fontId="8" fillId="0" borderId="87" xfId="99" applyFont="1" applyFill="1" applyBorder="1" applyAlignment="1">
      <alignment vertical="center"/>
    </xf>
    <xf numFmtId="38" fontId="8" fillId="0" borderId="64" xfId="99" applyFont="1" applyFill="1" applyBorder="1" applyAlignment="1">
      <alignment vertical="center"/>
    </xf>
    <xf numFmtId="38" fontId="8" fillId="0" borderId="5" xfId="99" applyFont="1" applyFill="1" applyBorder="1" applyAlignment="1">
      <alignment vertical="center"/>
    </xf>
    <xf numFmtId="38" fontId="8" fillId="0" borderId="99" xfId="99" applyFont="1" applyFill="1" applyBorder="1" applyAlignment="1">
      <alignment vertical="center"/>
    </xf>
    <xf numFmtId="38" fontId="8" fillId="0" borderId="68" xfId="99" applyFont="1" applyFill="1" applyBorder="1" applyAlignment="1">
      <alignment vertical="center"/>
    </xf>
    <xf numFmtId="0" fontId="8" fillId="0" borderId="44" xfId="213" applyFont="1" applyBorder="1" applyAlignment="1">
      <alignment horizontal="left" vertical="center"/>
    </xf>
    <xf numFmtId="38" fontId="8" fillId="24" borderId="100" xfId="99" applyFont="1" applyFill="1" applyBorder="1" applyAlignment="1">
      <alignment vertical="center"/>
    </xf>
    <xf numFmtId="38" fontId="8" fillId="24" borderId="101" xfId="99" applyFont="1" applyFill="1" applyBorder="1" applyAlignment="1">
      <alignment vertical="center"/>
    </xf>
    <xf numFmtId="38" fontId="8" fillId="24" borderId="117" xfId="99" applyFont="1" applyFill="1" applyBorder="1" applyAlignment="1">
      <alignment vertical="center"/>
    </xf>
    <xf numFmtId="38" fontId="8" fillId="24" borderId="102" xfId="99" applyFont="1" applyFill="1" applyBorder="1" applyAlignment="1">
      <alignment vertical="center"/>
    </xf>
    <xf numFmtId="38" fontId="8" fillId="24" borderId="118" xfId="99" applyFont="1" applyFill="1" applyBorder="1" applyAlignment="1">
      <alignment vertical="center"/>
    </xf>
    <xf numFmtId="38" fontId="8" fillId="0" borderId="118" xfId="99" applyFont="1" applyFill="1" applyBorder="1" applyAlignment="1">
      <alignment vertical="center"/>
    </xf>
    <xf numFmtId="38" fontId="8" fillId="0" borderId="101" xfId="99" applyFont="1" applyFill="1" applyBorder="1" applyAlignment="1">
      <alignment vertical="center"/>
    </xf>
    <xf numFmtId="38" fontId="8" fillId="0" borderId="102" xfId="99" applyFont="1" applyFill="1" applyBorder="1" applyAlignment="1">
      <alignment vertical="center"/>
    </xf>
    <xf numFmtId="38" fontId="8" fillId="24" borderId="103" xfId="99" applyFont="1" applyFill="1" applyBorder="1" applyAlignment="1">
      <alignment vertical="center"/>
    </xf>
    <xf numFmtId="38" fontId="8" fillId="24" borderId="104" xfId="99" applyFont="1" applyFill="1" applyBorder="1" applyAlignment="1">
      <alignment vertical="center"/>
    </xf>
    <xf numFmtId="38" fontId="8" fillId="24" borderId="44" xfId="99" applyFont="1" applyFill="1" applyBorder="1" applyAlignment="1">
      <alignment vertical="center"/>
    </xf>
    <xf numFmtId="38" fontId="8" fillId="24" borderId="105" xfId="99" applyFont="1" applyFill="1" applyBorder="1" applyAlignment="1">
      <alignment vertical="center"/>
    </xf>
    <xf numFmtId="38" fontId="8" fillId="24" borderId="119" xfId="99" applyFont="1" applyFill="1" applyBorder="1" applyAlignment="1">
      <alignment vertical="center"/>
    </xf>
    <xf numFmtId="38" fontId="8" fillId="0" borderId="119" xfId="99" applyFont="1" applyFill="1" applyBorder="1" applyAlignment="1">
      <alignment vertical="center"/>
    </xf>
    <xf numFmtId="38" fontId="8" fillId="0" borderId="104" xfId="99" applyFont="1" applyFill="1" applyBorder="1" applyAlignment="1">
      <alignment vertical="center"/>
    </xf>
    <xf numFmtId="38" fontId="8" fillId="0" borderId="105" xfId="99" applyFont="1" applyFill="1" applyBorder="1" applyAlignment="1">
      <alignment vertical="center"/>
    </xf>
    <xf numFmtId="0" fontId="8" fillId="0" borderId="73" xfId="213" applyFont="1" applyBorder="1" applyAlignment="1">
      <alignment horizontal="left" vertical="center"/>
    </xf>
    <xf numFmtId="0" fontId="58" fillId="0" borderId="45" xfId="213" applyFont="1" applyBorder="1" applyAlignment="1">
      <alignment horizontal="left" vertical="center"/>
    </xf>
    <xf numFmtId="38" fontId="8" fillId="24" borderId="106" xfId="99" applyFont="1" applyFill="1" applyBorder="1" applyAlignment="1">
      <alignment vertical="center"/>
    </xf>
    <xf numFmtId="38" fontId="8" fillId="24" borderId="107" xfId="99" applyFont="1" applyFill="1" applyBorder="1" applyAlignment="1">
      <alignment vertical="center"/>
    </xf>
    <xf numFmtId="38" fontId="8" fillId="24" borderId="73" xfId="99" applyFont="1" applyFill="1" applyBorder="1" applyAlignment="1">
      <alignment vertical="center"/>
    </xf>
    <xf numFmtId="38" fontId="8" fillId="24" borderId="108" xfId="99" applyFont="1" applyFill="1" applyBorder="1" applyAlignment="1">
      <alignment vertical="center"/>
    </xf>
    <xf numFmtId="38" fontId="8" fillId="24" borderId="120" xfId="99" applyFont="1" applyFill="1" applyBorder="1" applyAlignment="1">
      <alignment vertical="center"/>
    </xf>
    <xf numFmtId="38" fontId="8" fillId="0" borderId="120" xfId="99" applyFont="1" applyFill="1" applyBorder="1" applyAlignment="1">
      <alignment vertical="center"/>
    </xf>
    <xf numFmtId="38" fontId="8" fillId="0" borderId="107" xfId="99" applyFont="1" applyFill="1" applyBorder="1" applyAlignment="1">
      <alignment vertical="center"/>
    </xf>
    <xf numFmtId="38" fontId="8" fillId="0" borderId="108" xfId="99" applyFont="1" applyFill="1" applyBorder="1" applyAlignment="1">
      <alignment vertical="center"/>
    </xf>
    <xf numFmtId="0" fontId="8" fillId="0" borderId="46" xfId="213" applyFont="1" applyBorder="1" applyAlignment="1">
      <alignment vertical="center"/>
    </xf>
    <xf numFmtId="38" fontId="8" fillId="0" borderId="109" xfId="99" applyFont="1" applyFill="1" applyBorder="1" applyAlignment="1">
      <alignment vertical="center"/>
    </xf>
    <xf numFmtId="38" fontId="8" fillId="0" borderId="110" xfId="99" applyFont="1" applyFill="1" applyBorder="1" applyAlignment="1">
      <alignment vertical="center"/>
    </xf>
    <xf numFmtId="38" fontId="8" fillId="0" borderId="79" xfId="99" applyFont="1" applyFill="1" applyBorder="1" applyAlignment="1">
      <alignment vertical="center"/>
    </xf>
    <xf numFmtId="38" fontId="8" fillId="0" borderId="111" xfId="99" applyFont="1" applyFill="1" applyBorder="1" applyAlignment="1">
      <alignment vertical="center"/>
    </xf>
    <xf numFmtId="38" fontId="8" fillId="0" borderId="121" xfId="99" applyFont="1" applyFill="1" applyBorder="1" applyAlignment="1">
      <alignment vertical="center"/>
    </xf>
    <xf numFmtId="0" fontId="8" fillId="0" borderId="21" xfId="213" applyFont="1" applyBorder="1" applyAlignment="1">
      <alignment horizontal="center" vertical="center"/>
    </xf>
    <xf numFmtId="0" fontId="8" fillId="0" borderId="45" xfId="213" applyFont="1" applyBorder="1" applyAlignment="1">
      <alignment horizontal="left" vertical="center"/>
    </xf>
    <xf numFmtId="38" fontId="8" fillId="24" borderId="112" xfId="99" applyFont="1" applyFill="1" applyBorder="1" applyAlignment="1">
      <alignment vertical="center"/>
    </xf>
    <xf numFmtId="38" fontId="8" fillId="24" borderId="113" xfId="99" applyFont="1" applyFill="1" applyBorder="1" applyAlignment="1">
      <alignment vertical="center"/>
    </xf>
    <xf numFmtId="38" fontId="8" fillId="24" borderId="45" xfId="99" applyFont="1" applyFill="1" applyBorder="1" applyAlignment="1">
      <alignment vertical="center"/>
    </xf>
    <xf numFmtId="38" fontId="8" fillId="24" borderId="92" xfId="99" applyFont="1" applyFill="1" applyBorder="1" applyAlignment="1">
      <alignment vertical="center"/>
    </xf>
    <xf numFmtId="38" fontId="8" fillId="24" borderId="122" xfId="99" applyFont="1" applyFill="1" applyBorder="1" applyAlignment="1">
      <alignment vertical="center"/>
    </xf>
    <xf numFmtId="38" fontId="8" fillId="0" borderId="122" xfId="99" applyFont="1" applyFill="1" applyBorder="1" applyAlignment="1">
      <alignment vertical="center"/>
    </xf>
    <xf numFmtId="38" fontId="8" fillId="0" borderId="113" xfId="99" applyFont="1" applyFill="1" applyBorder="1" applyAlignment="1">
      <alignment vertical="center"/>
    </xf>
    <xf numFmtId="38" fontId="8" fillId="0" borderId="92" xfId="99" applyFont="1" applyFill="1" applyBorder="1" applyAlignment="1">
      <alignment vertical="center"/>
    </xf>
    <xf numFmtId="38" fontId="8" fillId="24" borderId="97" xfId="99" applyFont="1" applyFill="1" applyBorder="1" applyAlignment="1">
      <alignment vertical="center"/>
    </xf>
    <xf numFmtId="38" fontId="8" fillId="24" borderId="21" xfId="99" applyFont="1" applyFill="1" applyBorder="1" applyAlignment="1">
      <alignment vertical="center"/>
    </xf>
    <xf numFmtId="38" fontId="8" fillId="24" borderId="47" xfId="99" applyFont="1" applyFill="1" applyBorder="1" applyAlignment="1">
      <alignment vertical="center"/>
    </xf>
    <xf numFmtId="38" fontId="8" fillId="24" borderId="98" xfId="99" applyFont="1" applyFill="1" applyBorder="1" applyAlignment="1">
      <alignment vertical="center"/>
    </xf>
    <xf numFmtId="38" fontId="8" fillId="24" borderId="22" xfId="99" applyFont="1" applyFill="1" applyBorder="1" applyAlignment="1">
      <alignment vertical="center"/>
    </xf>
    <xf numFmtId="0" fontId="8" fillId="0" borderId="47" xfId="213" applyFont="1" applyBorder="1" applyAlignment="1">
      <alignment horizontal="left" vertical="center"/>
    </xf>
    <xf numFmtId="38" fontId="92" fillId="24" borderId="21" xfId="99" applyFont="1" applyFill="1" applyBorder="1" applyAlignment="1">
      <alignment vertical="center"/>
    </xf>
    <xf numFmtId="38" fontId="92" fillId="24" borderId="47" xfId="99" applyFont="1" applyFill="1" applyBorder="1" applyAlignment="1">
      <alignment vertical="center"/>
    </xf>
    <xf numFmtId="38" fontId="8" fillId="24" borderId="96" xfId="99" applyFont="1" applyFill="1" applyBorder="1" applyAlignment="1">
      <alignment vertical="center"/>
    </xf>
    <xf numFmtId="38" fontId="92" fillId="24" borderId="98" xfId="99" applyFont="1" applyFill="1" applyBorder="1" applyAlignment="1">
      <alignment vertical="center"/>
    </xf>
    <xf numFmtId="38" fontId="58" fillId="24" borderId="98" xfId="99" applyFont="1" applyFill="1" applyBorder="1" applyAlignment="1">
      <alignment vertical="center"/>
    </xf>
    <xf numFmtId="38" fontId="58" fillId="0" borderId="98" xfId="99" applyFont="1" applyFill="1" applyBorder="1" applyAlignment="1">
      <alignment vertical="center"/>
    </xf>
    <xf numFmtId="38" fontId="58" fillId="0" borderId="1" xfId="213" applyNumberFormat="1" applyFont="1" applyBorder="1" applyAlignment="1">
      <alignment vertical="center"/>
    </xf>
    <xf numFmtId="38" fontId="58" fillId="0" borderId="51" xfId="213" applyNumberFormat="1" applyFont="1" applyBorder="1" applyAlignment="1">
      <alignment vertical="center"/>
    </xf>
    <xf numFmtId="38" fontId="58" fillId="0" borderId="6" xfId="213" applyNumberFormat="1" applyFont="1" applyBorder="1" applyAlignment="1">
      <alignment vertical="center"/>
    </xf>
    <xf numFmtId="38" fontId="58" fillId="0" borderId="2" xfId="213" applyNumberFormat="1" applyFont="1" applyBorder="1" applyAlignment="1">
      <alignment vertical="center"/>
    </xf>
    <xf numFmtId="38" fontId="58" fillId="0" borderId="99" xfId="99" applyFont="1" applyFill="1" applyBorder="1" applyAlignment="1">
      <alignment vertical="center"/>
    </xf>
    <xf numFmtId="38" fontId="58" fillId="0" borderId="91" xfId="99" applyFont="1" applyFill="1" applyBorder="1" applyAlignment="1">
      <alignment vertical="center"/>
    </xf>
    <xf numFmtId="0" fontId="8" fillId="0" borderId="111" xfId="213" applyFont="1" applyBorder="1" applyAlignment="1">
      <alignment vertical="center"/>
    </xf>
    <xf numFmtId="38" fontId="8" fillId="0" borderId="114" xfId="99" applyFont="1" applyFill="1" applyBorder="1" applyAlignment="1">
      <alignment vertical="center"/>
    </xf>
    <xf numFmtId="38" fontId="8" fillId="0" borderId="115" xfId="99" applyFont="1" applyFill="1" applyBorder="1" applyAlignment="1">
      <alignment vertical="center"/>
    </xf>
    <xf numFmtId="38" fontId="8" fillId="0" borderId="123" xfId="99" applyFont="1" applyFill="1" applyBorder="1" applyAlignment="1">
      <alignment vertical="center"/>
    </xf>
    <xf numFmtId="38" fontId="58" fillId="0" borderId="111" xfId="99" applyFont="1" applyFill="1" applyBorder="1" applyAlignment="1">
      <alignment vertical="center"/>
    </xf>
    <xf numFmtId="38" fontId="58" fillId="24" borderId="105" xfId="99" applyFont="1" applyFill="1" applyBorder="1" applyAlignment="1">
      <alignment vertical="center"/>
    </xf>
    <xf numFmtId="38" fontId="58" fillId="0" borderId="105" xfId="99" applyFont="1" applyFill="1" applyBorder="1" applyAlignment="1">
      <alignment vertical="center"/>
    </xf>
    <xf numFmtId="186" fontId="8" fillId="24" borderId="105" xfId="99" applyNumberFormat="1" applyFont="1" applyFill="1" applyBorder="1" applyAlignment="1">
      <alignment vertical="center"/>
    </xf>
    <xf numFmtId="0" fontId="8" fillId="0" borderId="79" xfId="213" applyFont="1" applyBorder="1" applyAlignment="1">
      <alignment vertical="center"/>
    </xf>
    <xf numFmtId="0" fontId="58" fillId="0" borderId="44" xfId="213" applyFont="1" applyBorder="1" applyAlignment="1">
      <alignment horizontal="left" vertical="center"/>
    </xf>
    <xf numFmtId="38" fontId="8" fillId="24" borderId="2" xfId="99" applyFont="1" applyFill="1" applyBorder="1" applyAlignment="1">
      <alignment vertical="center"/>
    </xf>
    <xf numFmtId="38" fontId="8" fillId="24" borderId="3" xfId="99" applyFont="1" applyFill="1" applyBorder="1" applyAlignment="1">
      <alignment vertical="center"/>
    </xf>
    <xf numFmtId="38" fontId="8" fillId="24" borderId="91" xfId="99" applyFont="1" applyFill="1" applyBorder="1" applyAlignment="1">
      <alignment vertical="center"/>
    </xf>
    <xf numFmtId="38" fontId="8" fillId="24" borderId="6" xfId="99" applyFont="1" applyFill="1" applyBorder="1" applyAlignment="1">
      <alignment vertical="center"/>
    </xf>
    <xf numFmtId="0" fontId="8" fillId="0" borderId="17" xfId="213" applyFont="1" applyBorder="1" applyAlignment="1">
      <alignment horizontal="left" vertical="center"/>
    </xf>
    <xf numFmtId="0" fontId="8" fillId="0" borderId="55" xfId="213" applyFont="1" applyBorder="1" applyAlignment="1">
      <alignment horizontal="left" vertical="center"/>
    </xf>
    <xf numFmtId="38" fontId="8" fillId="24" borderId="116" xfId="99" applyFont="1" applyFill="1" applyBorder="1" applyAlignment="1">
      <alignment vertical="center"/>
    </xf>
    <xf numFmtId="38" fontId="8" fillId="24" borderId="38" xfId="99" applyFont="1" applyFill="1" applyBorder="1" applyAlignment="1">
      <alignment vertical="center"/>
    </xf>
    <xf numFmtId="38" fontId="8" fillId="24" borderId="37" xfId="99" applyFont="1" applyFill="1" applyBorder="1" applyAlignment="1">
      <alignment vertical="center"/>
    </xf>
    <xf numFmtId="38" fontId="92" fillId="24" borderId="93" xfId="99" applyFont="1" applyFill="1" applyBorder="1" applyAlignment="1">
      <alignment vertical="center"/>
    </xf>
    <xf numFmtId="38" fontId="8" fillId="24" borderId="78" xfId="99" applyFont="1" applyFill="1" applyBorder="1" applyAlignment="1">
      <alignment vertical="center"/>
    </xf>
    <xf numFmtId="38" fontId="8" fillId="0" borderId="78" xfId="99" applyFont="1" applyFill="1" applyBorder="1" applyAlignment="1">
      <alignment vertical="center"/>
    </xf>
    <xf numFmtId="38" fontId="8" fillId="0" borderId="38" xfId="99" applyFont="1" applyFill="1" applyBorder="1" applyAlignment="1">
      <alignment vertical="center"/>
    </xf>
    <xf numFmtId="38" fontId="92" fillId="0" borderId="93" xfId="99" applyFont="1" applyFill="1" applyBorder="1" applyAlignment="1">
      <alignment vertical="center"/>
    </xf>
    <xf numFmtId="0" fontId="0" fillId="0" borderId="0" xfId="218" applyFont="1" applyAlignment="1">
      <alignment horizontal="right" vertical="center"/>
    </xf>
    <xf numFmtId="0" fontId="0" fillId="0" borderId="0" xfId="218" applyFont="1" applyAlignment="1">
      <alignment vertical="center"/>
    </xf>
    <xf numFmtId="0" fontId="0" fillId="0" borderId="2" xfId="0" applyBorder="1"/>
    <xf numFmtId="0" fontId="0" fillId="0" borderId="21" xfId="0" applyBorder="1" applyAlignment="1">
      <alignment horizontal="center"/>
    </xf>
    <xf numFmtId="0" fontId="28" fillId="0" borderId="2" xfId="0" applyFont="1" applyBorder="1" applyAlignment="1">
      <alignment horizontal="center"/>
    </xf>
    <xf numFmtId="0" fontId="0" fillId="24" borderId="21" xfId="0" applyFill="1" applyBorder="1"/>
    <xf numFmtId="0" fontId="0" fillId="24" borderId="2" xfId="0" applyFill="1" applyBorder="1"/>
    <xf numFmtId="0" fontId="0" fillId="0" borderId="0" xfId="0" applyAlignment="1">
      <alignment horizontal="left" vertical="center"/>
    </xf>
    <xf numFmtId="0" fontId="0" fillId="0" borderId="0" xfId="222" applyFont="1">
      <alignment vertical="center"/>
    </xf>
    <xf numFmtId="3" fontId="0" fillId="0" borderId="0" xfId="1" applyNumberFormat="1" applyFont="1" applyFill="1" applyBorder="1" applyAlignment="1">
      <alignment horizontal="center" vertical="center"/>
    </xf>
    <xf numFmtId="3" fontId="0" fillId="0" borderId="0" xfId="1" applyNumberFormat="1" applyFont="1" applyFill="1" applyAlignment="1">
      <alignment horizontal="center" vertical="center"/>
    </xf>
    <xf numFmtId="0" fontId="50" fillId="0" borderId="6" xfId="224" applyFont="1" applyBorder="1" applyAlignment="1">
      <alignment horizontal="center" vertical="center"/>
    </xf>
    <xf numFmtId="185" fontId="0" fillId="0" borderId="2" xfId="225" applyNumberFormat="1" applyFont="1" applyBorder="1">
      <alignment vertical="center"/>
    </xf>
    <xf numFmtId="0" fontId="50" fillId="0" borderId="4" xfId="224" applyFont="1" applyBorder="1" applyAlignment="1">
      <alignment horizontal="center" vertical="center"/>
    </xf>
    <xf numFmtId="0" fontId="50" fillId="0" borderId="3" xfId="224" applyFont="1" applyBorder="1" applyAlignment="1">
      <alignment horizontal="left" vertical="center" wrapText="1"/>
    </xf>
    <xf numFmtId="0" fontId="0" fillId="0" borderId="64" xfId="0" applyBorder="1" applyAlignment="1">
      <alignment horizontal="center" vertical="center"/>
    </xf>
    <xf numFmtId="0" fontId="0" fillId="0" borderId="51" xfId="0" applyBorder="1" applyAlignment="1">
      <alignment horizontal="center" vertical="center"/>
    </xf>
    <xf numFmtId="0" fontId="0" fillId="0" borderId="21" xfId="0" applyBorder="1" applyAlignment="1">
      <alignment horizontal="center" vertical="center"/>
    </xf>
    <xf numFmtId="38" fontId="58" fillId="0" borderId="33" xfId="1" applyFont="1" applyFill="1" applyBorder="1" applyAlignment="1">
      <alignment vertical="center"/>
    </xf>
    <xf numFmtId="0" fontId="50" fillId="0" borderId="0" xfId="218" applyFont="1" applyAlignment="1">
      <alignment horizontal="left" vertical="center"/>
    </xf>
    <xf numFmtId="0" fontId="0" fillId="0" borderId="0" xfId="218" applyFont="1" applyAlignment="1">
      <alignment horizontal="left" vertical="center"/>
    </xf>
    <xf numFmtId="0" fontId="8" fillId="0" borderId="14" xfId="0" applyFont="1" applyBorder="1" applyAlignment="1">
      <alignment horizontal="left" vertical="center"/>
    </xf>
    <xf numFmtId="0" fontId="58" fillId="0" borderId="18" xfId="218" applyFont="1" applyBorder="1" applyAlignment="1">
      <alignment horizontal="left" vertical="center"/>
    </xf>
    <xf numFmtId="0" fontId="58" fillId="0" borderId="17" xfId="218" applyFont="1" applyBorder="1" applyAlignment="1">
      <alignment horizontal="left" vertical="center"/>
    </xf>
    <xf numFmtId="0" fontId="58" fillId="0" borderId="15" xfId="218" applyFont="1" applyBorder="1" applyAlignment="1">
      <alignment horizontal="left" vertical="center"/>
    </xf>
    <xf numFmtId="0" fontId="50" fillId="0" borderId="15" xfId="218" applyFont="1" applyBorder="1" applyAlignment="1">
      <alignment horizontal="left" vertical="center"/>
    </xf>
    <xf numFmtId="0" fontId="0" fillId="0" borderId="15" xfId="218" applyFont="1" applyBorder="1" applyAlignment="1">
      <alignment horizontal="left" vertical="center"/>
    </xf>
    <xf numFmtId="0" fontId="58" fillId="0" borderId="76" xfId="218" applyFont="1" applyBorder="1" applyAlignment="1">
      <alignment horizontal="left" vertical="center"/>
    </xf>
    <xf numFmtId="0" fontId="50" fillId="0" borderId="9" xfId="218" applyFont="1" applyBorder="1" applyAlignment="1">
      <alignment horizontal="left" vertical="center"/>
    </xf>
    <xf numFmtId="0" fontId="0" fillId="0" borderId="9" xfId="218" applyFont="1" applyBorder="1" applyAlignment="1">
      <alignment horizontal="left" vertical="center"/>
    </xf>
    <xf numFmtId="0" fontId="58" fillId="0" borderId="9" xfId="218" applyFont="1" applyBorder="1" applyAlignment="1">
      <alignment horizontal="left" vertical="center"/>
    </xf>
    <xf numFmtId="187" fontId="50" fillId="0" borderId="95" xfId="218" applyNumberFormat="1" applyFont="1" applyBorder="1" applyAlignment="1">
      <alignment horizontal="right" vertical="center"/>
    </xf>
    <xf numFmtId="187" fontId="50" fillId="0" borderId="193" xfId="218" applyNumberFormat="1" applyFont="1" applyBorder="1" applyAlignment="1">
      <alignment horizontal="right" vertical="center"/>
    </xf>
    <xf numFmtId="3" fontId="0" fillId="0" borderId="0" xfId="1" applyNumberFormat="1" applyFont="1" applyFill="1" applyAlignment="1">
      <alignment vertical="center"/>
    </xf>
    <xf numFmtId="0" fontId="0" fillId="27" borderId="63" xfId="0" applyFill="1" applyBorder="1" applyAlignment="1">
      <alignment horizontal="center" vertical="center"/>
    </xf>
    <xf numFmtId="0" fontId="0" fillId="27" borderId="68" xfId="0" applyFill="1" applyBorder="1" applyAlignment="1">
      <alignment horizontal="center" vertical="center"/>
    </xf>
    <xf numFmtId="0" fontId="0" fillId="27" borderId="64" xfId="0" applyFill="1" applyBorder="1" applyAlignment="1">
      <alignment horizontal="center" vertical="center"/>
    </xf>
    <xf numFmtId="0" fontId="0" fillId="27" borderId="7" xfId="0" applyFill="1" applyBorder="1" applyAlignment="1">
      <alignment horizontal="center" vertical="center"/>
    </xf>
    <xf numFmtId="0" fontId="0" fillId="27" borderId="22" xfId="0" applyFill="1" applyBorder="1" applyAlignment="1">
      <alignment horizontal="center" vertical="center"/>
    </xf>
    <xf numFmtId="0" fontId="0" fillId="27" borderId="21" xfId="0" applyFill="1" applyBorder="1" applyAlignment="1">
      <alignment horizontal="center" vertical="center"/>
    </xf>
    <xf numFmtId="0" fontId="0" fillId="27" borderId="2" xfId="0" applyFill="1" applyBorder="1" applyAlignment="1">
      <alignment horizontal="center"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3" fontId="0" fillId="0" borderId="2" xfId="0" applyNumberFormat="1" applyBorder="1" applyAlignment="1">
      <alignment horizontal="right" vertical="center"/>
    </xf>
    <xf numFmtId="3" fontId="0" fillId="0" borderId="51" xfId="0" applyNumberFormat="1" applyBorder="1" applyAlignment="1">
      <alignment horizontal="right" vertical="center"/>
    </xf>
    <xf numFmtId="0" fontId="0" fillId="0" borderId="0" xfId="0" applyAlignment="1">
      <alignment horizontal="center" vertical="center" wrapText="1"/>
    </xf>
    <xf numFmtId="0" fontId="0" fillId="24" borderId="225" xfId="0" applyFill="1" applyBorder="1" applyAlignment="1">
      <alignment horizontal="left" vertical="center"/>
    </xf>
    <xf numFmtId="0" fontId="0" fillId="0" borderId="225" xfId="0" applyBorder="1" applyAlignment="1">
      <alignment horizontal="center" vertical="center"/>
    </xf>
    <xf numFmtId="3" fontId="0" fillId="24" borderId="225" xfId="0" applyNumberFormat="1" applyFill="1" applyBorder="1" applyAlignment="1">
      <alignment horizontal="right" vertical="center"/>
    </xf>
    <xf numFmtId="0" fontId="0" fillId="24" borderId="220" xfId="0" applyFill="1" applyBorder="1" applyAlignment="1">
      <alignment horizontal="left" vertical="center"/>
    </xf>
    <xf numFmtId="0" fontId="0" fillId="0" borderId="220" xfId="0" applyBorder="1" applyAlignment="1">
      <alignment horizontal="center" vertical="center"/>
    </xf>
    <xf numFmtId="3" fontId="0" fillId="24" borderId="221" xfId="0" applyNumberFormat="1" applyFill="1" applyBorder="1" applyAlignment="1">
      <alignment horizontal="right" vertical="center"/>
    </xf>
    <xf numFmtId="0" fontId="0" fillId="24" borderId="221" xfId="0" applyFill="1" applyBorder="1" applyAlignment="1">
      <alignment horizontal="left" vertical="center"/>
    </xf>
    <xf numFmtId="0" fontId="0" fillId="0" borderId="221" xfId="0" applyBorder="1" applyAlignment="1">
      <alignment horizontal="center" vertical="center"/>
    </xf>
    <xf numFmtId="0" fontId="0" fillId="0" borderId="7" xfId="0" applyBorder="1" applyAlignment="1">
      <alignment horizontal="center" vertical="center" wrapText="1"/>
    </xf>
    <xf numFmtId="0" fontId="0" fillId="24" borderId="222" xfId="0" applyFill="1" applyBorder="1" applyAlignment="1">
      <alignment horizontal="left" vertical="center"/>
    </xf>
    <xf numFmtId="0" fontId="0" fillId="0" borderId="222" xfId="0" applyBorder="1" applyAlignment="1">
      <alignment horizontal="center" vertical="center"/>
    </xf>
    <xf numFmtId="3" fontId="0" fillId="24" borderId="222" xfId="0" applyNumberFormat="1" applyFill="1" applyBorder="1" applyAlignment="1">
      <alignment horizontal="right" vertical="center"/>
    </xf>
    <xf numFmtId="3" fontId="0" fillId="0" borderId="64" xfId="0" applyNumberFormat="1" applyBorder="1" applyAlignment="1">
      <alignment horizontal="right" vertical="center"/>
    </xf>
    <xf numFmtId="0" fontId="0" fillId="0" borderId="355" xfId="0" applyBorder="1" applyAlignment="1">
      <alignment horizontal="left" vertical="center"/>
    </xf>
    <xf numFmtId="0" fontId="0" fillId="0" borderId="356" xfId="0" applyBorder="1" applyAlignment="1">
      <alignment horizontal="left" vertical="center"/>
    </xf>
    <xf numFmtId="0" fontId="0" fillId="0" borderId="359" xfId="0" applyBorder="1" applyAlignment="1">
      <alignment horizontal="center" vertical="center"/>
    </xf>
    <xf numFmtId="3" fontId="0" fillId="0" borderId="356" xfId="0" applyNumberFormat="1" applyBorder="1" applyAlignment="1">
      <alignment horizontal="right" vertical="center"/>
    </xf>
    <xf numFmtId="3" fontId="0" fillId="0" borderId="359" xfId="0" applyNumberFormat="1" applyBorder="1" applyAlignment="1">
      <alignment horizontal="right" vertical="center"/>
    </xf>
    <xf numFmtId="0" fontId="0" fillId="0" borderId="7" xfId="0" applyBorder="1" applyAlignment="1">
      <alignment horizontal="left" vertical="center"/>
    </xf>
    <xf numFmtId="3" fontId="0" fillId="0" borderId="22" xfId="0" applyNumberFormat="1" applyBorder="1" applyAlignment="1">
      <alignment horizontal="right" vertical="center"/>
    </xf>
    <xf numFmtId="3" fontId="0" fillId="0" borderId="21" xfId="0" applyNumberFormat="1" applyBorder="1" applyAlignment="1">
      <alignment horizontal="right" vertical="center"/>
    </xf>
    <xf numFmtId="0" fontId="0" fillId="0" borderId="0" xfId="0" applyAlignment="1">
      <alignment horizontal="center" vertical="top" wrapText="1"/>
    </xf>
    <xf numFmtId="0" fontId="0" fillId="0" borderId="163" xfId="0" applyBorder="1" applyAlignment="1">
      <alignment horizontal="left" vertical="center"/>
    </xf>
    <xf numFmtId="0" fontId="0" fillId="0" borderId="224" xfId="0" applyBorder="1" applyAlignment="1">
      <alignment horizontal="center" vertical="center"/>
    </xf>
    <xf numFmtId="3" fontId="0" fillId="24" borderId="252" xfId="0" applyNumberFormat="1" applyFill="1" applyBorder="1" applyAlignment="1">
      <alignment horizontal="right" vertical="center"/>
    </xf>
    <xf numFmtId="3" fontId="0" fillId="24" borderId="224" xfId="0" applyNumberFormat="1" applyFill="1" applyBorder="1" applyAlignment="1">
      <alignment horizontal="right" vertical="center"/>
    </xf>
    <xf numFmtId="3" fontId="0" fillId="0" borderId="224" xfId="0" applyNumberFormat="1" applyBorder="1" applyAlignment="1">
      <alignment horizontal="right" vertical="center"/>
    </xf>
    <xf numFmtId="0" fontId="0" fillId="0" borderId="149" xfId="0" applyBorder="1" applyAlignment="1">
      <alignment horizontal="left" vertical="center"/>
    </xf>
    <xf numFmtId="0" fontId="0" fillId="0" borderId="52" xfId="0" applyBorder="1" applyAlignment="1">
      <alignment horizontal="center" vertical="center"/>
    </xf>
    <xf numFmtId="3" fontId="0" fillId="24" borderId="189" xfId="0" applyNumberFormat="1" applyFill="1" applyBorder="1" applyAlignment="1">
      <alignment horizontal="right" vertical="center"/>
    </xf>
    <xf numFmtId="3" fontId="0" fillId="24" borderId="52" xfId="0" applyNumberFormat="1" applyFill="1" applyBorder="1" applyAlignment="1">
      <alignment horizontal="right" vertical="center"/>
    </xf>
    <xf numFmtId="3" fontId="0" fillId="0" borderId="52" xfId="0" applyNumberFormat="1" applyBorder="1" applyAlignment="1">
      <alignment horizontal="right" vertical="center"/>
    </xf>
    <xf numFmtId="0" fontId="0" fillId="0" borderId="219" xfId="0" applyBorder="1" applyAlignment="1">
      <alignment horizontal="left" vertical="center"/>
    </xf>
    <xf numFmtId="0" fontId="0" fillId="0" borderId="70" xfId="0" applyBorder="1" applyAlignment="1">
      <alignment horizontal="center" vertical="center"/>
    </xf>
    <xf numFmtId="3" fontId="0" fillId="24" borderId="190" xfId="0" applyNumberFormat="1" applyFill="1" applyBorder="1" applyAlignment="1">
      <alignment horizontal="right" vertical="center"/>
    </xf>
    <xf numFmtId="3" fontId="0" fillId="24" borderId="70" xfId="0" applyNumberFormat="1" applyFill="1" applyBorder="1" applyAlignment="1">
      <alignment horizontal="right" vertical="center"/>
    </xf>
    <xf numFmtId="3" fontId="0" fillId="0" borderId="70" xfId="0" applyNumberFormat="1" applyBorder="1" applyAlignment="1">
      <alignment horizontal="right" vertical="center"/>
    </xf>
    <xf numFmtId="0" fontId="0" fillId="0" borderId="192" xfId="0" applyBorder="1" applyAlignment="1">
      <alignment horizontal="left" vertical="center"/>
    </xf>
    <xf numFmtId="0" fontId="0" fillId="0" borderId="69" xfId="0" applyBorder="1" applyAlignment="1">
      <alignment horizontal="center" vertical="center"/>
    </xf>
    <xf numFmtId="3" fontId="0" fillId="24" borderId="191" xfId="0" applyNumberFormat="1" applyFill="1" applyBorder="1" applyAlignment="1">
      <alignment horizontal="right" vertical="center"/>
    </xf>
    <xf numFmtId="3" fontId="0" fillId="24" borderId="69" xfId="0" applyNumberFormat="1" applyFill="1" applyBorder="1" applyAlignment="1">
      <alignment horizontal="right" vertical="center"/>
    </xf>
    <xf numFmtId="3" fontId="0" fillId="0" borderId="50" xfId="0" applyNumberFormat="1" applyBorder="1" applyAlignment="1">
      <alignment horizontal="right" vertical="center"/>
    </xf>
    <xf numFmtId="0" fontId="0" fillId="24" borderId="79" xfId="0" applyFill="1" applyBorder="1" applyAlignment="1">
      <alignment horizontal="left" vertical="center"/>
    </xf>
    <xf numFmtId="0" fontId="0" fillId="0" borderId="110" xfId="0" applyBorder="1" applyAlignment="1">
      <alignment horizontal="center" vertical="center"/>
    </xf>
    <xf numFmtId="3" fontId="0" fillId="24" borderId="121" xfId="0" applyNumberFormat="1" applyFill="1" applyBorder="1" applyAlignment="1">
      <alignment horizontal="right" vertical="center"/>
    </xf>
    <xf numFmtId="3" fontId="0" fillId="24" borderId="110" xfId="0" applyNumberFormat="1" applyFill="1" applyBorder="1" applyAlignment="1">
      <alignment horizontal="right" vertical="center"/>
    </xf>
    <xf numFmtId="3" fontId="0" fillId="0" borderId="110" xfId="0" applyNumberFormat="1" applyBorder="1" applyAlignment="1">
      <alignment horizontal="right" vertical="center"/>
    </xf>
    <xf numFmtId="0" fontId="0" fillId="24" borderId="44" xfId="0" applyFill="1" applyBorder="1" applyAlignment="1">
      <alignment horizontal="left" vertical="center"/>
    </xf>
    <xf numFmtId="0" fontId="0" fillId="0" borderId="104" xfId="0" applyBorder="1" applyAlignment="1">
      <alignment horizontal="center" vertical="center"/>
    </xf>
    <xf numFmtId="3" fontId="0" fillId="24" borderId="119" xfId="0" applyNumberFormat="1" applyFill="1" applyBorder="1" applyAlignment="1">
      <alignment horizontal="right" vertical="center"/>
    </xf>
    <xf numFmtId="3" fontId="0" fillId="24" borderId="104" xfId="0" applyNumberFormat="1" applyFill="1" applyBorder="1" applyAlignment="1">
      <alignment horizontal="right" vertical="center"/>
    </xf>
    <xf numFmtId="3" fontId="0" fillId="0" borderId="104" xfId="0" applyNumberFormat="1" applyBorder="1" applyAlignment="1">
      <alignment horizontal="right" vertical="center"/>
    </xf>
    <xf numFmtId="0" fontId="0" fillId="0" borderId="113" xfId="0" applyBorder="1" applyAlignment="1">
      <alignment horizontal="center" vertical="center"/>
    </xf>
    <xf numFmtId="3" fontId="0" fillId="24" borderId="122" xfId="0" applyNumberFormat="1" applyFill="1" applyBorder="1" applyAlignment="1">
      <alignment horizontal="right" vertical="center"/>
    </xf>
    <xf numFmtId="3" fontId="0" fillId="24" borderId="113" xfId="0" applyNumberFormat="1" applyFill="1" applyBorder="1" applyAlignment="1">
      <alignment horizontal="right" vertical="center"/>
    </xf>
    <xf numFmtId="3" fontId="0" fillId="0" borderId="113" xfId="0" applyNumberFormat="1" applyBorder="1" applyAlignment="1">
      <alignment horizontal="right" vertical="center"/>
    </xf>
    <xf numFmtId="0" fontId="0" fillId="25" borderId="75" xfId="0" applyFill="1" applyBorder="1" applyAlignment="1">
      <alignment horizontal="center" vertical="center"/>
    </xf>
    <xf numFmtId="3" fontId="0" fillId="25" borderId="75" xfId="0" applyNumberFormat="1" applyFill="1" applyBorder="1" applyAlignment="1">
      <alignment horizontal="right" vertical="center"/>
    </xf>
    <xf numFmtId="3" fontId="0" fillId="25" borderId="95" xfId="0" applyNumberFormat="1" applyFill="1" applyBorder="1" applyAlignment="1">
      <alignment horizontal="right" vertical="center"/>
    </xf>
    <xf numFmtId="0" fontId="0" fillId="25" borderId="38" xfId="0" applyFill="1" applyBorder="1" applyAlignment="1">
      <alignment horizontal="center" vertical="center"/>
    </xf>
    <xf numFmtId="3" fontId="0" fillId="25" borderId="358" xfId="0" applyNumberFormat="1" applyFill="1" applyBorder="1" applyAlignment="1">
      <alignment horizontal="right" vertical="center"/>
    </xf>
    <xf numFmtId="3" fontId="0" fillId="25" borderId="38" xfId="0" applyNumberFormat="1" applyFill="1" applyBorder="1" applyAlignment="1">
      <alignment horizontal="right" vertical="center"/>
    </xf>
    <xf numFmtId="3" fontId="0" fillId="25" borderId="93" xfId="0" applyNumberFormat="1" applyFill="1" applyBorder="1" applyAlignment="1">
      <alignment horizontal="right" vertical="center"/>
    </xf>
    <xf numFmtId="0" fontId="94" fillId="0" borderId="0" xfId="0" applyFont="1" applyAlignment="1">
      <alignment vertical="center"/>
    </xf>
    <xf numFmtId="3" fontId="0" fillId="0" borderId="68" xfId="0" applyNumberFormat="1" applyBorder="1" applyAlignment="1">
      <alignment horizontal="right" vertical="center"/>
    </xf>
    <xf numFmtId="0" fontId="0" fillId="0" borderId="63" xfId="0" applyBorder="1" applyAlignment="1">
      <alignment horizontal="left" vertical="center"/>
    </xf>
    <xf numFmtId="0" fontId="0" fillId="25" borderId="15" xfId="0" applyFill="1" applyBorder="1" applyAlignment="1">
      <alignment horizontal="left" vertical="center"/>
    </xf>
    <xf numFmtId="0" fontId="0" fillId="25" borderId="49" xfId="0" applyFill="1" applyBorder="1" applyAlignment="1">
      <alignment horizontal="left" vertical="center"/>
    </xf>
    <xf numFmtId="0" fontId="0" fillId="25" borderId="11" xfId="0" applyFill="1" applyBorder="1" applyAlignment="1">
      <alignment horizontal="left" vertical="center"/>
    </xf>
    <xf numFmtId="0" fontId="0" fillId="25" borderId="78" xfId="0" applyFill="1" applyBorder="1" applyAlignment="1">
      <alignment horizontal="left" vertical="center"/>
    </xf>
    <xf numFmtId="3" fontId="0" fillId="34" borderId="6" xfId="0" applyNumberFormat="1" applyFill="1" applyBorder="1" applyAlignment="1">
      <alignment horizontal="right" vertical="center"/>
    </xf>
    <xf numFmtId="3" fontId="0" fillId="34" borderId="2" xfId="0" applyNumberFormat="1" applyFill="1" applyBorder="1" applyAlignment="1">
      <alignment horizontal="right" vertical="center"/>
    </xf>
    <xf numFmtId="3" fontId="0" fillId="34" borderId="50" xfId="0" applyNumberFormat="1" applyFill="1" applyBorder="1" applyAlignment="1">
      <alignment horizontal="right" vertical="center"/>
    </xf>
    <xf numFmtId="3" fontId="0" fillId="34" borderId="51" xfId="0" applyNumberFormat="1" applyFill="1" applyBorder="1" applyAlignment="1">
      <alignment horizontal="right" vertical="center"/>
    </xf>
    <xf numFmtId="3" fontId="0" fillId="34" borderId="226" xfId="0" applyNumberFormat="1" applyFill="1" applyBorder="1" applyAlignment="1">
      <alignment horizontal="right" vertical="center"/>
    </xf>
    <xf numFmtId="3" fontId="0" fillId="34" borderId="225" xfId="0" applyNumberFormat="1" applyFill="1" applyBorder="1" applyAlignment="1">
      <alignment horizontal="right" vertical="center"/>
    </xf>
    <xf numFmtId="3" fontId="0" fillId="34" borderId="187" xfId="0" applyNumberFormat="1" applyFill="1" applyBorder="1" applyAlignment="1">
      <alignment horizontal="right" vertical="center"/>
    </xf>
    <xf numFmtId="3" fontId="0" fillId="34" borderId="221" xfId="0" applyNumberFormat="1" applyFill="1" applyBorder="1" applyAlignment="1">
      <alignment horizontal="right" vertical="center"/>
    </xf>
    <xf numFmtId="3" fontId="0" fillId="34" borderId="188" xfId="0" applyNumberFormat="1" applyFill="1" applyBorder="1" applyAlignment="1">
      <alignment horizontal="right" vertical="center"/>
    </xf>
    <xf numFmtId="3" fontId="0" fillId="34" borderId="222" xfId="0" applyNumberFormat="1" applyFill="1" applyBorder="1" applyAlignment="1">
      <alignment horizontal="right" vertical="center"/>
    </xf>
    <xf numFmtId="3" fontId="0" fillId="34" borderId="359" xfId="0" applyNumberFormat="1" applyFill="1" applyBorder="1" applyAlignment="1">
      <alignment horizontal="right" vertical="center"/>
    </xf>
    <xf numFmtId="3" fontId="0" fillId="34" borderId="21" xfId="0" applyNumberFormat="1" applyFill="1" applyBorder="1" applyAlignment="1">
      <alignment horizontal="right" vertical="center"/>
    </xf>
    <xf numFmtId="3" fontId="0" fillId="34" borderId="224" xfId="0" applyNumberFormat="1" applyFill="1" applyBorder="1" applyAlignment="1">
      <alignment horizontal="right" vertical="center"/>
    </xf>
    <xf numFmtId="3" fontId="0" fillId="34" borderId="52" xfId="0" applyNumberFormat="1" applyFill="1" applyBorder="1" applyAlignment="1">
      <alignment horizontal="right" vertical="center"/>
    </xf>
    <xf numFmtId="3" fontId="0" fillId="34" borderId="70" xfId="0" applyNumberFormat="1" applyFill="1" applyBorder="1" applyAlignment="1">
      <alignment horizontal="right" vertical="center"/>
    </xf>
    <xf numFmtId="3" fontId="0" fillId="34" borderId="69" xfId="0" applyNumberFormat="1" applyFill="1" applyBorder="1" applyAlignment="1">
      <alignment horizontal="right" vertical="center"/>
    </xf>
    <xf numFmtId="3" fontId="0" fillId="34" borderId="110" xfId="0" applyNumberFormat="1" applyFill="1" applyBorder="1" applyAlignment="1">
      <alignment horizontal="right" vertical="center"/>
    </xf>
    <xf numFmtId="3" fontId="0" fillId="34" borderId="104" xfId="0" applyNumberFormat="1" applyFill="1" applyBorder="1" applyAlignment="1">
      <alignment horizontal="right" vertical="center"/>
    </xf>
    <xf numFmtId="3" fontId="0" fillId="34" borderId="64" xfId="0" applyNumberFormat="1" applyFill="1" applyBorder="1" applyAlignment="1">
      <alignment horizontal="right" vertical="center"/>
    </xf>
    <xf numFmtId="0" fontId="0" fillId="0" borderId="67" xfId="0" applyBorder="1" applyAlignment="1">
      <alignment horizontal="left" vertical="center"/>
    </xf>
    <xf numFmtId="0" fontId="0" fillId="0" borderId="50" xfId="0" applyBorder="1" applyAlignment="1">
      <alignment horizontal="left" vertical="center"/>
    </xf>
    <xf numFmtId="3" fontId="0" fillId="0" borderId="6" xfId="0" applyNumberFormat="1" applyBorder="1" applyAlignment="1">
      <alignment horizontal="right" vertical="center"/>
    </xf>
    <xf numFmtId="0" fontId="0" fillId="0" borderId="158" xfId="0" applyBorder="1" applyAlignment="1">
      <alignment horizontal="left" vertical="center"/>
    </xf>
    <xf numFmtId="0" fontId="0" fillId="0" borderId="53" xfId="0" applyBorder="1" applyAlignment="1">
      <alignment horizontal="center" vertical="center"/>
    </xf>
    <xf numFmtId="3" fontId="0" fillId="34" borderId="53" xfId="0" applyNumberFormat="1" applyFill="1" applyBorder="1" applyAlignment="1">
      <alignment horizontal="right" vertical="center"/>
    </xf>
    <xf numFmtId="3" fontId="0" fillId="24" borderId="240" xfId="0" applyNumberFormat="1" applyFill="1" applyBorder="1" applyAlignment="1">
      <alignment horizontal="right" vertical="center"/>
    </xf>
    <xf numFmtId="3" fontId="0" fillId="24" borderId="53" xfId="0" applyNumberFormat="1" applyFill="1" applyBorder="1" applyAlignment="1">
      <alignment horizontal="right" vertical="center"/>
    </xf>
    <xf numFmtId="3" fontId="0" fillId="0" borderId="53" xfId="0" applyNumberFormat="1" applyBorder="1" applyAlignment="1">
      <alignment horizontal="right" vertical="center"/>
    </xf>
    <xf numFmtId="0" fontId="0" fillId="24" borderId="45" xfId="0" applyFill="1" applyBorder="1" applyAlignment="1">
      <alignment horizontal="left" vertical="center"/>
    </xf>
    <xf numFmtId="3" fontId="0" fillId="34" borderId="113" xfId="0" applyNumberFormat="1" applyFill="1" applyBorder="1" applyAlignment="1">
      <alignment horizontal="right" vertical="center"/>
    </xf>
    <xf numFmtId="188" fontId="0" fillId="0" borderId="0" xfId="226" applyNumberFormat="1" applyFont="1" applyAlignment="1">
      <alignment horizontal="center" vertical="center" wrapText="1"/>
    </xf>
    <xf numFmtId="188" fontId="0" fillId="0" borderId="0" xfId="226" applyNumberFormat="1" applyFont="1" applyAlignment="1">
      <alignment horizontal="left" vertical="center" wrapText="1"/>
    </xf>
    <xf numFmtId="188" fontId="0" fillId="0" borderId="0" xfId="226" applyNumberFormat="1" applyFont="1" applyAlignment="1">
      <alignment horizontal="left" vertical="center"/>
    </xf>
    <xf numFmtId="0" fontId="0" fillId="0" borderId="223" xfId="0"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0" fillId="0" borderId="63" xfId="0" applyBorder="1" applyAlignment="1">
      <alignment horizontal="center" vertical="center" wrapText="1"/>
    </xf>
    <xf numFmtId="0" fontId="0" fillId="0" borderId="68" xfId="0" applyBorder="1" applyAlignment="1">
      <alignment horizontal="center" vertical="center" wrapText="1"/>
    </xf>
    <xf numFmtId="0" fontId="0" fillId="0" borderId="64" xfId="0" applyBorder="1" applyAlignment="1">
      <alignment horizontal="center" vertical="center" shrinkToFit="1"/>
    </xf>
    <xf numFmtId="0" fontId="78" fillId="0" borderId="0" xfId="0" applyFont="1" applyAlignment="1">
      <alignment horizontal="center" vertical="center" wrapText="1"/>
    </xf>
    <xf numFmtId="0" fontId="0" fillId="0" borderId="0" xfId="0" applyAlignment="1">
      <alignment horizontal="center" vertical="center"/>
    </xf>
    <xf numFmtId="0" fontId="80" fillId="0" borderId="0" xfId="0" applyFont="1" applyAlignment="1">
      <alignment horizontal="center" vertical="center" wrapText="1"/>
    </xf>
    <xf numFmtId="0" fontId="64" fillId="0" borderId="0" xfId="0" applyFont="1" applyAlignment="1">
      <alignment horizontal="center" vertical="center" shrinkToFit="1"/>
    </xf>
    <xf numFmtId="0" fontId="54" fillId="0" borderId="0" xfId="0" applyFont="1" applyAlignment="1">
      <alignment horizontal="center" vertical="center" shrinkToFit="1"/>
    </xf>
    <xf numFmtId="0" fontId="54" fillId="0" borderId="0" xfId="0" applyFont="1" applyAlignment="1">
      <alignment horizontal="center" vertical="center" wrapText="1"/>
    </xf>
    <xf numFmtId="0" fontId="54" fillId="0" borderId="0" xfId="0" applyFont="1" applyAlignment="1">
      <alignment horizontal="center" vertical="center"/>
    </xf>
    <xf numFmtId="0" fontId="85" fillId="0" borderId="0" xfId="0" applyFont="1" applyAlignment="1">
      <alignment horizontal="center" vertical="center"/>
    </xf>
    <xf numFmtId="0" fontId="85" fillId="0" borderId="0" xfId="0" applyFont="1" applyAlignment="1">
      <alignment horizontal="left" vertical="center" shrinkToFit="1"/>
    </xf>
    <xf numFmtId="0" fontId="61" fillId="0" borderId="0" xfId="218" applyFont="1" applyAlignment="1">
      <alignment horizontal="center" vertical="center"/>
    </xf>
    <xf numFmtId="0" fontId="8" fillId="0" borderId="14" xfId="218" applyFont="1" applyBorder="1" applyAlignment="1">
      <alignment horizontal="left" vertical="center" wrapText="1" shrinkToFit="1"/>
    </xf>
    <xf numFmtId="0" fontId="8" fillId="0" borderId="16" xfId="218" applyFont="1" applyBorder="1" applyAlignment="1">
      <alignment horizontal="left" vertical="center" wrapText="1" shrinkToFit="1"/>
    </xf>
    <xf numFmtId="0" fontId="8" fillId="0" borderId="18" xfId="218" applyFont="1" applyBorder="1" applyAlignment="1">
      <alignment horizontal="left" vertical="center" wrapText="1" shrinkToFit="1"/>
    </xf>
    <xf numFmtId="0" fontId="8" fillId="0" borderId="20" xfId="218" applyFont="1" applyBorder="1" applyAlignment="1">
      <alignment horizontal="left" vertical="center" wrapText="1" shrinkToFit="1"/>
    </xf>
    <xf numFmtId="0" fontId="8" fillId="0" borderId="17" xfId="218" applyFont="1" applyBorder="1" applyAlignment="1">
      <alignment horizontal="left" vertical="center" wrapText="1" shrinkToFit="1"/>
    </xf>
    <xf numFmtId="0" fontId="8" fillId="0" borderId="34" xfId="218" applyFont="1" applyBorder="1" applyAlignment="1">
      <alignment horizontal="left" vertical="center" wrapText="1" shrinkToFit="1"/>
    </xf>
    <xf numFmtId="0" fontId="58" fillId="0" borderId="14" xfId="218" applyFont="1" applyBorder="1" applyAlignment="1">
      <alignment horizontal="center" vertical="center"/>
    </xf>
    <xf numFmtId="0" fontId="58" fillId="0" borderId="15" xfId="218" applyFont="1" applyBorder="1" applyAlignment="1">
      <alignment horizontal="center" vertical="center"/>
    </xf>
    <xf numFmtId="0" fontId="58" fillId="0" borderId="18" xfId="218" applyFont="1" applyBorder="1" applyAlignment="1">
      <alignment horizontal="center" vertical="center"/>
    </xf>
    <xf numFmtId="0" fontId="58" fillId="0" borderId="0" xfId="218" applyFont="1" applyAlignment="1">
      <alignment horizontal="center" vertical="center"/>
    </xf>
    <xf numFmtId="0" fontId="58" fillId="0" borderId="33" xfId="218" applyFont="1" applyBorder="1" applyAlignment="1">
      <alignment horizontal="center" vertical="center"/>
    </xf>
    <xf numFmtId="0" fontId="58" fillId="0" borderId="41" xfId="218" applyFont="1" applyBorder="1" applyAlignment="1">
      <alignment horizontal="center" vertical="center"/>
    </xf>
    <xf numFmtId="0" fontId="58" fillId="0" borderId="16" xfId="218" applyFont="1" applyBorder="1" applyAlignment="1">
      <alignment horizontal="center" vertical="center"/>
    </xf>
    <xf numFmtId="0" fontId="58" fillId="0" borderId="20" xfId="218" applyFont="1" applyBorder="1" applyAlignment="1">
      <alignment horizontal="center" vertical="center"/>
    </xf>
    <xf numFmtId="0" fontId="58" fillId="27" borderId="126" xfId="218" applyFont="1" applyFill="1" applyBorder="1" applyAlignment="1">
      <alignment horizontal="center" vertical="center"/>
    </xf>
    <xf numFmtId="0" fontId="58" fillId="27" borderId="60" xfId="218" applyFont="1" applyFill="1" applyBorder="1" applyAlignment="1">
      <alignment horizontal="center" vertical="center"/>
    </xf>
    <xf numFmtId="0" fontId="58" fillId="27" borderId="127" xfId="218" applyFont="1" applyFill="1" applyBorder="1" applyAlignment="1">
      <alignment horizontal="center" vertical="center"/>
    </xf>
    <xf numFmtId="0" fontId="58" fillId="0" borderId="17" xfId="218" applyFont="1" applyBorder="1" applyAlignment="1">
      <alignment horizontal="center" vertical="center"/>
    </xf>
    <xf numFmtId="0" fontId="58" fillId="0" borderId="34" xfId="218" applyFont="1" applyBorder="1" applyAlignment="1">
      <alignment horizontal="center" vertical="center"/>
    </xf>
    <xf numFmtId="0" fontId="58" fillId="0" borderId="49" xfId="218" applyFont="1" applyBorder="1" applyAlignment="1">
      <alignment horizontal="center" vertical="center"/>
    </xf>
    <xf numFmtId="0" fontId="58" fillId="0" borderId="50" xfId="218" applyFont="1" applyBorder="1" applyAlignment="1">
      <alignment horizontal="center" vertical="center"/>
    </xf>
    <xf numFmtId="0" fontId="58" fillId="0" borderId="8" xfId="218" applyFont="1" applyBorder="1" applyAlignment="1">
      <alignment horizontal="center" vertical="center"/>
    </xf>
    <xf numFmtId="0" fontId="58" fillId="0" borderId="74" xfId="218" applyFont="1" applyBorder="1" applyAlignment="1">
      <alignment horizontal="center" vertical="center"/>
    </xf>
    <xf numFmtId="0" fontId="58" fillId="0" borderId="17" xfId="218" applyFont="1" applyBorder="1" applyAlignment="1">
      <alignment horizontal="left" vertical="center" wrapText="1"/>
    </xf>
    <xf numFmtId="0" fontId="58" fillId="0" borderId="34" xfId="218" applyFont="1" applyBorder="1" applyAlignment="1">
      <alignment horizontal="left" vertical="center" wrapText="1"/>
    </xf>
    <xf numFmtId="0" fontId="58" fillId="0" borderId="125" xfId="218" applyFont="1" applyBorder="1" applyAlignment="1">
      <alignment horizontal="center" vertical="center"/>
    </xf>
    <xf numFmtId="38" fontId="8" fillId="0" borderId="87" xfId="99" applyFont="1" applyFill="1" applyBorder="1" applyAlignment="1">
      <alignment horizontal="center" vertical="center" wrapText="1"/>
    </xf>
    <xf numFmtId="38" fontId="8" fillId="0" borderId="54" xfId="99" applyFont="1" applyFill="1" applyBorder="1" applyAlignment="1">
      <alignment horizontal="center" vertical="center" wrapText="1"/>
    </xf>
    <xf numFmtId="0" fontId="8" fillId="0" borderId="0" xfId="213" applyFont="1" applyAlignment="1">
      <alignment horizontal="center" vertical="center"/>
    </xf>
    <xf numFmtId="0" fontId="8" fillId="0" borderId="37" xfId="213" applyFont="1" applyBorder="1" applyAlignment="1">
      <alignment horizontal="left" vertical="center"/>
    </xf>
    <xf numFmtId="0" fontId="8" fillId="0" borderId="32" xfId="213" applyFont="1" applyBorder="1" applyAlignment="1">
      <alignment horizontal="left" vertical="center"/>
    </xf>
    <xf numFmtId="0" fontId="58" fillId="0" borderId="14" xfId="213" applyFont="1" applyBorder="1" applyAlignment="1">
      <alignment horizontal="left" vertical="center"/>
    </xf>
    <xf numFmtId="0" fontId="58" fillId="0" borderId="15" xfId="213" applyFont="1" applyBorder="1" applyAlignment="1">
      <alignment horizontal="left" vertical="center"/>
    </xf>
    <xf numFmtId="0" fontId="58" fillId="0" borderId="16" xfId="213" applyFont="1" applyBorder="1" applyAlignment="1">
      <alignment horizontal="left" vertical="center"/>
    </xf>
    <xf numFmtId="0" fontId="58" fillId="0" borderId="67" xfId="213" applyFont="1" applyBorder="1" applyAlignment="1">
      <alignment vertical="center"/>
    </xf>
    <xf numFmtId="0" fontId="58" fillId="0" borderId="63" xfId="213" applyFont="1" applyBorder="1" applyAlignment="1">
      <alignment vertical="center"/>
    </xf>
    <xf numFmtId="0" fontId="58" fillId="0" borderId="66" xfId="213" applyFont="1" applyBorder="1" applyAlignment="1">
      <alignment vertical="center"/>
    </xf>
    <xf numFmtId="0" fontId="8" fillId="0" borderId="67" xfId="213" applyFont="1" applyBorder="1" applyAlignment="1">
      <alignment horizontal="left" vertical="center"/>
    </xf>
    <xf numFmtId="0" fontId="8" fillId="0" borderId="66" xfId="213" applyFont="1" applyBorder="1" applyAlignment="1">
      <alignment horizontal="left" vertical="center"/>
    </xf>
    <xf numFmtId="0" fontId="8" fillId="0" borderId="3" xfId="213" applyFont="1" applyBorder="1" applyAlignment="1">
      <alignment horizontal="left" vertical="center"/>
    </xf>
    <xf numFmtId="0" fontId="8" fillId="0" borderId="19" xfId="213" applyFont="1" applyBorder="1" applyAlignment="1">
      <alignment horizontal="left" vertical="center"/>
    </xf>
    <xf numFmtId="0" fontId="58" fillId="0" borderId="67" xfId="213" applyFont="1" applyBorder="1" applyAlignment="1">
      <alignment horizontal="left" vertical="center"/>
    </xf>
    <xf numFmtId="0" fontId="58" fillId="0" borderId="63" xfId="213" applyFont="1" applyBorder="1" applyAlignment="1">
      <alignment horizontal="left" vertical="center"/>
    </xf>
    <xf numFmtId="0" fontId="58" fillId="0" borderId="66" xfId="213" applyFont="1" applyBorder="1" applyAlignment="1">
      <alignment horizontal="left" vertical="center"/>
    </xf>
    <xf numFmtId="38" fontId="8" fillId="0" borderId="64" xfId="99" applyFont="1" applyFill="1" applyBorder="1" applyAlignment="1">
      <alignment horizontal="center" vertical="center" wrapText="1"/>
    </xf>
    <xf numFmtId="38" fontId="8" fillId="0" borderId="89" xfId="99" applyFont="1" applyFill="1" applyBorder="1" applyAlignment="1">
      <alignment horizontal="center" vertical="center" wrapText="1"/>
    </xf>
    <xf numFmtId="0" fontId="8" fillId="0" borderId="14" xfId="213" applyFont="1" applyBorder="1" applyAlignment="1">
      <alignment horizontal="center" vertical="center"/>
    </xf>
    <xf numFmtId="0" fontId="8" fillId="0" borderId="15" xfId="213" applyFont="1" applyBorder="1" applyAlignment="1">
      <alignment horizontal="center" vertical="center"/>
    </xf>
    <xf numFmtId="0" fontId="8" fillId="0" borderId="16" xfId="213" applyFont="1" applyBorder="1" applyAlignment="1">
      <alignment horizontal="center" vertical="center"/>
    </xf>
    <xf numFmtId="0" fontId="8" fillId="0" borderId="18" xfId="213" applyFont="1" applyBorder="1" applyAlignment="1">
      <alignment horizontal="center" vertical="center"/>
    </xf>
    <xf numFmtId="0" fontId="8" fillId="0" borderId="20" xfId="213" applyFont="1" applyBorder="1" applyAlignment="1">
      <alignment horizontal="center" vertical="center"/>
    </xf>
    <xf numFmtId="0" fontId="8" fillId="0" borderId="17" xfId="213" applyFont="1" applyBorder="1" applyAlignment="1">
      <alignment horizontal="center" vertical="center"/>
    </xf>
    <xf numFmtId="0" fontId="8" fillId="0" borderId="8" xfId="213" applyFont="1" applyBorder="1" applyAlignment="1">
      <alignment horizontal="center" vertical="center"/>
    </xf>
    <xf numFmtId="0" fontId="8" fillId="0" borderId="34" xfId="213" applyFont="1" applyBorder="1" applyAlignment="1">
      <alignment horizontal="center" vertical="center"/>
    </xf>
    <xf numFmtId="38" fontId="8" fillId="0" borderId="67" xfId="99" applyFont="1" applyFill="1" applyBorder="1" applyAlignment="1">
      <alignment horizontal="center" vertical="center"/>
    </xf>
    <xf numFmtId="38" fontId="8" fillId="0" borderId="55" xfId="99" applyFont="1" applyFill="1" applyBorder="1" applyAlignment="1">
      <alignment horizontal="center" vertical="center"/>
    </xf>
    <xf numFmtId="38" fontId="8" fillId="0" borderId="88" xfId="99" applyFont="1" applyFill="1" applyBorder="1" applyAlignment="1">
      <alignment horizontal="center" vertical="center"/>
    </xf>
    <xf numFmtId="38" fontId="8" fillId="0" borderId="90" xfId="99" applyFont="1" applyFill="1" applyBorder="1" applyAlignment="1">
      <alignment horizontal="center" vertical="center"/>
    </xf>
    <xf numFmtId="38" fontId="8" fillId="0" borderId="68" xfId="99" applyFont="1" applyFill="1" applyBorder="1" applyAlignment="1">
      <alignment horizontal="center" vertical="center" wrapText="1"/>
    </xf>
    <xf numFmtId="38" fontId="8" fillId="0" borderId="74" xfId="99" applyFont="1" applyFill="1" applyBorder="1" applyAlignment="1">
      <alignment horizontal="center" vertical="center" wrapText="1"/>
    </xf>
    <xf numFmtId="0" fontId="8" fillId="0" borderId="287" xfId="213" quotePrefix="1" applyFont="1" applyBorder="1" applyAlignment="1">
      <alignment horizontal="center" vertical="center"/>
    </xf>
    <xf numFmtId="0" fontId="8" fillId="0" borderId="256" xfId="213" applyFont="1" applyBorder="1" applyAlignment="1">
      <alignment horizontal="center" vertical="center"/>
    </xf>
    <xf numFmtId="0" fontId="8" fillId="0" borderId="288" xfId="213" applyFont="1" applyBorder="1" applyAlignment="1">
      <alignment horizontal="center" vertical="center"/>
    </xf>
    <xf numFmtId="0" fontId="8" fillId="0" borderId="287" xfId="213"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8" fillId="0" borderId="49" xfId="0" applyFont="1" applyBorder="1"/>
    <xf numFmtId="0" fontId="8" fillId="0" borderId="18" xfId="0" applyFont="1" applyBorder="1" applyAlignment="1">
      <alignment horizontal="center" vertical="center"/>
    </xf>
    <xf numFmtId="0" fontId="8" fillId="0" borderId="50" xfId="0" applyFont="1" applyBorder="1"/>
    <xf numFmtId="0" fontId="8" fillId="0" borderId="17" xfId="0" applyFont="1" applyBorder="1"/>
    <xf numFmtId="0" fontId="8" fillId="0" borderId="74" xfId="0" applyFont="1" applyBorder="1"/>
    <xf numFmtId="0" fontId="8" fillId="0" borderId="75"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89" xfId="0" applyFont="1" applyBorder="1"/>
    <xf numFmtId="0" fontId="8" fillId="0" borderId="4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89" xfId="0" applyFont="1" applyBorder="1" applyAlignment="1">
      <alignment horizontal="center" vertical="center"/>
    </xf>
    <xf numFmtId="0" fontId="58" fillId="0" borderId="95" xfId="0" applyFont="1" applyBorder="1" applyAlignment="1">
      <alignment horizontal="center" vertical="center"/>
    </xf>
    <xf numFmtId="0" fontId="58" fillId="0" borderId="99" xfId="0" applyFont="1" applyBorder="1" applyAlignment="1">
      <alignment horizontal="center" vertical="center"/>
    </xf>
    <xf numFmtId="0" fontId="58" fillId="0" borderId="90" xfId="0" applyFont="1" applyBorder="1" applyAlignment="1">
      <alignment horizontal="center" vertical="center"/>
    </xf>
    <xf numFmtId="0" fontId="8" fillId="0" borderId="310" xfId="0" applyFont="1" applyBorder="1" applyAlignment="1">
      <alignment horizontal="left" vertical="center" wrapText="1"/>
    </xf>
    <xf numFmtId="0" fontId="8" fillId="0" borderId="311" xfId="0" applyFont="1" applyBorder="1" applyAlignment="1">
      <alignment horizontal="left" vertical="center" wrapText="1"/>
    </xf>
    <xf numFmtId="0" fontId="8" fillId="0" borderId="315" xfId="0" applyFont="1" applyBorder="1" applyAlignment="1">
      <alignment horizontal="left" vertical="center" wrapText="1"/>
    </xf>
    <xf numFmtId="0" fontId="8" fillId="24" borderId="239" xfId="0" applyFont="1" applyFill="1" applyBorder="1" applyAlignment="1" applyProtection="1">
      <alignment vertical="center"/>
      <protection locked="0"/>
    </xf>
    <xf numFmtId="0" fontId="8" fillId="24" borderId="214" xfId="0" applyFont="1" applyFill="1" applyBorder="1" applyAlignment="1" applyProtection="1">
      <alignment vertical="center"/>
      <protection locked="0"/>
    </xf>
    <xf numFmtId="38" fontId="8" fillId="24" borderId="53" xfId="1" applyFont="1" applyFill="1" applyBorder="1" applyAlignment="1" applyProtection="1">
      <alignment horizontal="center" vertical="center"/>
      <protection locked="0"/>
    </xf>
    <xf numFmtId="38" fontId="8" fillId="24" borderId="224" xfId="1" applyFont="1" applyFill="1" applyBorder="1" applyAlignment="1" applyProtection="1">
      <alignment horizontal="center" vertical="center"/>
      <protection locked="0"/>
    </xf>
    <xf numFmtId="0" fontId="8" fillId="0" borderId="233" xfId="0" applyFont="1" applyBorder="1" applyAlignment="1" applyProtection="1">
      <alignment vertical="center"/>
      <protection locked="0"/>
    </xf>
    <xf numFmtId="0" fontId="8" fillId="0" borderId="231" xfId="0" applyFont="1" applyBorder="1" applyAlignment="1" applyProtection="1">
      <alignment vertical="center"/>
      <protection locked="0"/>
    </xf>
    <xf numFmtId="0" fontId="8" fillId="24" borderId="239" xfId="0" applyFont="1" applyFill="1" applyBorder="1" applyAlignment="1" applyProtection="1">
      <alignment vertical="center" wrapText="1"/>
      <protection locked="0"/>
    </xf>
    <xf numFmtId="0" fontId="8" fillId="24" borderId="214" xfId="0" applyFont="1" applyFill="1" applyBorder="1" applyAlignment="1" applyProtection="1">
      <alignment vertical="center" wrapText="1"/>
      <protection locked="0"/>
    </xf>
    <xf numFmtId="38" fontId="8" fillId="24" borderId="53" xfId="1" applyFont="1" applyFill="1" applyBorder="1" applyAlignment="1" applyProtection="1">
      <alignment horizontal="center" vertical="center" wrapText="1"/>
      <protection locked="0"/>
    </xf>
    <xf numFmtId="38" fontId="8" fillId="24" borderId="224" xfId="1" applyFont="1" applyFill="1" applyBorder="1" applyAlignment="1" applyProtection="1">
      <alignment horizontal="center" vertical="center" wrapText="1"/>
      <protection locked="0"/>
    </xf>
    <xf numFmtId="0" fontId="8" fillId="0" borderId="233" xfId="18" applyFont="1" applyBorder="1" applyAlignment="1" applyProtection="1">
      <alignment vertical="center" wrapText="1"/>
      <protection locked="0"/>
    </xf>
    <xf numFmtId="0" fontId="8" fillId="0" borderId="231" xfId="18" applyFont="1" applyBorder="1" applyAlignment="1" applyProtection="1">
      <alignment vertical="center" wrapText="1"/>
      <protection locked="0"/>
    </xf>
    <xf numFmtId="0" fontId="8" fillId="0" borderId="264" xfId="0" applyFont="1" applyBorder="1" applyAlignment="1">
      <alignment horizontal="center" vertical="center" textRotation="255"/>
    </xf>
    <xf numFmtId="0" fontId="8" fillId="0" borderId="251" xfId="0" applyFont="1" applyBorder="1" applyAlignment="1">
      <alignment horizontal="center" vertical="center" textRotation="255"/>
    </xf>
    <xf numFmtId="0" fontId="8" fillId="24" borderId="218" xfId="0" applyFont="1" applyFill="1" applyBorder="1" applyAlignment="1" applyProtection="1">
      <alignment vertical="center"/>
      <protection locked="0"/>
    </xf>
    <xf numFmtId="38" fontId="8" fillId="24" borderId="51" xfId="1" applyFont="1" applyFill="1" applyBorder="1" applyAlignment="1" applyProtection="1">
      <alignment horizontal="center" vertical="center"/>
      <protection locked="0"/>
    </xf>
    <xf numFmtId="0" fontId="8" fillId="0" borderId="99" xfId="0" applyFont="1" applyBorder="1" applyAlignment="1" applyProtection="1">
      <alignment vertical="center"/>
      <protection locked="0"/>
    </xf>
    <xf numFmtId="0" fontId="8" fillId="0" borderId="233" xfId="0" applyFont="1" applyBorder="1" applyAlignment="1" applyProtection="1">
      <alignment vertical="center" wrapText="1"/>
      <protection locked="0"/>
    </xf>
    <xf numFmtId="0" fontId="8" fillId="0" borderId="231" xfId="0" applyFont="1" applyBorder="1" applyAlignment="1" applyProtection="1">
      <alignment vertical="center" wrapText="1"/>
      <protection locked="0"/>
    </xf>
    <xf numFmtId="0" fontId="8" fillId="24" borderId="239" xfId="0" applyFont="1" applyFill="1" applyBorder="1" applyAlignment="1" applyProtection="1">
      <alignment vertical="center" shrinkToFit="1"/>
      <protection locked="0"/>
    </xf>
    <xf numFmtId="0" fontId="8" fillId="24" borderId="214" xfId="0" applyFont="1" applyFill="1" applyBorder="1" applyAlignment="1" applyProtection="1">
      <alignment vertical="center" shrinkToFit="1"/>
      <protection locked="0"/>
    </xf>
    <xf numFmtId="0" fontId="8" fillId="24" borderId="53" xfId="0" applyFont="1" applyFill="1" applyBorder="1" applyAlignment="1" applyProtection="1">
      <alignment horizontal="center" vertical="center"/>
      <protection locked="0"/>
    </xf>
    <xf numFmtId="0" fontId="8" fillId="24" borderId="224" xfId="0" applyFont="1" applyFill="1" applyBorder="1" applyAlignment="1" applyProtection="1">
      <alignment horizontal="center" vertical="center"/>
      <protection locked="0"/>
    </xf>
    <xf numFmtId="0" fontId="8" fillId="0" borderId="290" xfId="0" applyFont="1" applyBorder="1" applyAlignment="1">
      <alignment horizontal="center" vertical="center" wrapText="1"/>
    </xf>
    <xf numFmtId="0" fontId="8" fillId="0" borderId="15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4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91" xfId="0" applyFont="1" applyBorder="1" applyAlignment="1">
      <alignment vertical="center"/>
    </xf>
    <xf numFmtId="0" fontId="8" fillId="0" borderId="292" xfId="0" applyFont="1" applyBorder="1" applyAlignment="1">
      <alignment vertical="center"/>
    </xf>
    <xf numFmtId="182" fontId="8" fillId="24" borderId="53" xfId="0" applyNumberFormat="1" applyFont="1" applyFill="1" applyBorder="1" applyAlignment="1" applyProtection="1">
      <alignment horizontal="center" vertical="center"/>
      <protection locked="0"/>
    </xf>
    <xf numFmtId="182" fontId="8" fillId="24" borderId="224" xfId="0" applyNumberFormat="1" applyFont="1" applyFill="1" applyBorder="1" applyAlignment="1" applyProtection="1">
      <alignment horizontal="center" vertical="center"/>
      <protection locked="0"/>
    </xf>
    <xf numFmtId="0" fontId="8" fillId="0" borderId="294" xfId="0" applyFont="1" applyBorder="1" applyAlignment="1" applyProtection="1">
      <alignment vertical="center"/>
      <protection locked="0"/>
    </xf>
    <xf numFmtId="0" fontId="8" fillId="0" borderId="279" xfId="0" applyFont="1" applyBorder="1" applyAlignment="1" applyProtection="1">
      <alignment vertical="center"/>
      <protection locked="0"/>
    </xf>
    <xf numFmtId="182" fontId="8" fillId="24" borderId="53" xfId="0" applyNumberFormat="1" applyFont="1" applyFill="1" applyBorder="1" applyAlignment="1" applyProtection="1">
      <alignment horizontal="center" vertical="center" wrapText="1"/>
      <protection locked="0"/>
    </xf>
    <xf numFmtId="182" fontId="8" fillId="24" borderId="224" xfId="0" applyNumberFormat="1" applyFont="1" applyFill="1" applyBorder="1" applyAlignment="1" applyProtection="1">
      <alignment horizontal="center" vertical="center" wrapText="1"/>
      <protection locked="0"/>
    </xf>
    <xf numFmtId="0" fontId="8" fillId="0" borderId="289" xfId="0" applyFont="1" applyBorder="1" applyAlignment="1">
      <alignment horizontal="center" vertical="center" textRotation="255"/>
    </xf>
    <xf numFmtId="0" fontId="8" fillId="24" borderId="229" xfId="0" applyFont="1" applyFill="1" applyBorder="1" applyAlignment="1" applyProtection="1">
      <alignment vertical="center"/>
      <protection locked="0"/>
    </xf>
    <xf numFmtId="38" fontId="8" fillId="24" borderId="64" xfId="1" applyFont="1" applyFill="1" applyBorder="1" applyAlignment="1" applyProtection="1">
      <alignment horizontal="center" vertical="center"/>
      <protection locked="0"/>
    </xf>
    <xf numFmtId="0" fontId="8" fillId="0" borderId="293" xfId="0" applyFont="1" applyBorder="1" applyAlignment="1" applyProtection="1">
      <alignment vertical="center"/>
      <protection locked="0"/>
    </xf>
    <xf numFmtId="0" fontId="8" fillId="0" borderId="294" xfId="0" applyFont="1" applyBorder="1" applyAlignment="1" applyProtection="1">
      <alignment vertical="center" wrapText="1"/>
      <protection locked="0"/>
    </xf>
    <xf numFmtId="0" fontId="8" fillId="0" borderId="279" xfId="0" applyFont="1" applyBorder="1" applyAlignment="1" applyProtection="1">
      <alignment vertical="center" wrapText="1"/>
      <protection locked="0"/>
    </xf>
    <xf numFmtId="0" fontId="8" fillId="0" borderId="12" xfId="0" applyFont="1" applyBorder="1"/>
    <xf numFmtId="0" fontId="8" fillId="0" borderId="22" xfId="0" applyFont="1" applyBorder="1"/>
    <xf numFmtId="0" fontId="8" fillId="0" borderId="21" xfId="0" applyFont="1" applyBorder="1"/>
    <xf numFmtId="0" fontId="8" fillId="0" borderId="16"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22" xfId="0" applyFont="1" applyBorder="1" applyAlignment="1">
      <alignment horizontal="center" vertical="center"/>
    </xf>
    <xf numFmtId="0" fontId="58" fillId="0" borderId="64" xfId="0" applyFont="1" applyBorder="1" applyAlignment="1">
      <alignment horizontal="center" vertical="center"/>
    </xf>
    <xf numFmtId="0" fontId="58" fillId="0" borderId="51" xfId="0" applyFont="1" applyBorder="1" applyAlignment="1">
      <alignment horizontal="center" vertical="center"/>
    </xf>
    <xf numFmtId="0" fontId="58" fillId="0" borderId="21" xfId="0" applyFont="1" applyBorder="1" applyAlignment="1">
      <alignment horizontal="center" vertical="center"/>
    </xf>
    <xf numFmtId="0" fontId="8" fillId="0" borderId="290" xfId="0" applyFont="1" applyBorder="1" applyAlignment="1">
      <alignment horizontal="center" vertical="center"/>
    </xf>
    <xf numFmtId="0" fontId="8" fillId="0" borderId="157" xfId="0" applyFont="1" applyBorder="1" applyAlignment="1">
      <alignment horizontal="center" vertical="center"/>
    </xf>
    <xf numFmtId="0" fontId="8" fillId="0" borderId="12" xfId="0" applyFont="1" applyBorder="1" applyAlignment="1">
      <alignment horizontal="center" vertical="center"/>
    </xf>
    <xf numFmtId="0" fontId="8" fillId="0" borderId="7" xfId="0" applyFont="1" applyBorder="1" applyAlignment="1">
      <alignment horizontal="center" vertical="center"/>
    </xf>
    <xf numFmtId="182" fontId="8" fillId="0" borderId="240" xfId="0" applyNumberFormat="1" applyFont="1" applyBorder="1" applyAlignment="1">
      <alignment horizontal="center" vertical="center"/>
    </xf>
    <xf numFmtId="182" fontId="8" fillId="0" borderId="22" xfId="0" applyNumberFormat="1" applyFont="1" applyBorder="1" applyAlignment="1">
      <alignment horizontal="center" vertical="center"/>
    </xf>
    <xf numFmtId="0" fontId="8" fillId="0" borderId="291" xfId="0" applyFont="1" applyBorder="1" applyAlignment="1" applyProtection="1">
      <alignment vertical="center"/>
      <protection locked="0"/>
    </xf>
    <xf numFmtId="0" fontId="8" fillId="0" borderId="295" xfId="0" applyFont="1" applyBorder="1" applyAlignment="1" applyProtection="1">
      <alignment vertical="center"/>
      <protection locked="0"/>
    </xf>
    <xf numFmtId="0" fontId="8" fillId="0" borderId="65" xfId="0" applyFont="1" applyBorder="1" applyAlignment="1">
      <alignment horizontal="center" vertical="center"/>
    </xf>
    <xf numFmtId="0" fontId="8" fillId="0" borderId="63" xfId="0" applyFont="1" applyBorder="1" applyAlignment="1">
      <alignment horizontal="center" vertical="center"/>
    </xf>
    <xf numFmtId="0" fontId="8" fillId="0" borderId="17" xfId="0" applyFont="1" applyBorder="1" applyAlignment="1">
      <alignment horizontal="center" vertical="center"/>
    </xf>
    <xf numFmtId="0" fontId="8" fillId="0" borderId="8" xfId="0" applyFont="1" applyBorder="1" applyAlignment="1">
      <alignment horizontal="center" vertical="center"/>
    </xf>
    <xf numFmtId="0" fontId="8" fillId="0" borderId="68" xfId="0" applyFont="1" applyBorder="1" applyAlignment="1">
      <alignment horizontal="center" vertical="center"/>
    </xf>
    <xf numFmtId="0" fontId="8" fillId="0" borderId="74" xfId="0" applyFont="1" applyBorder="1" applyAlignment="1">
      <alignment horizontal="center" vertical="center"/>
    </xf>
    <xf numFmtId="0" fontId="8" fillId="0" borderId="299" xfId="0" applyFont="1" applyBorder="1" applyAlignment="1" applyProtection="1">
      <alignment vertical="center"/>
      <protection locked="0"/>
    </xf>
    <xf numFmtId="0" fontId="8" fillId="0" borderId="239" xfId="0" applyFont="1" applyBorder="1" applyAlignment="1" applyProtection="1">
      <alignment vertical="center"/>
      <protection locked="0"/>
    </xf>
    <xf numFmtId="0" fontId="8" fillId="0" borderId="214" xfId="0" applyFont="1" applyBorder="1" applyAlignment="1" applyProtection="1">
      <alignment vertical="center"/>
      <protection locked="0"/>
    </xf>
    <xf numFmtId="0" fontId="8" fillId="0" borderId="239" xfId="0" applyFont="1" applyBorder="1" applyAlignment="1" applyProtection="1">
      <alignment vertical="center" wrapText="1"/>
      <protection locked="0"/>
    </xf>
    <xf numFmtId="0" fontId="8" fillId="0" borderId="214" xfId="0" applyFont="1" applyBorder="1" applyAlignment="1" applyProtection="1">
      <alignment vertical="center" wrapText="1"/>
      <protection locked="0"/>
    </xf>
    <xf numFmtId="0" fontId="8" fillId="0" borderId="229" xfId="0" applyFont="1" applyBorder="1" applyAlignment="1" applyProtection="1">
      <alignment vertical="center"/>
      <protection locked="0"/>
    </xf>
    <xf numFmtId="0" fontId="58" fillId="0" borderId="290" xfId="0" applyFont="1" applyBorder="1" applyAlignment="1">
      <alignment horizontal="center" vertical="center" wrapText="1"/>
    </xf>
    <xf numFmtId="0" fontId="58" fillId="0" borderId="157" xfId="0" applyFont="1" applyBorder="1" applyAlignment="1">
      <alignment horizontal="center" vertical="center" wrapText="1"/>
    </xf>
    <xf numFmtId="0" fontId="58" fillId="0" borderId="17" xfId="0" applyFont="1" applyBorder="1" applyAlignment="1">
      <alignment horizontal="center" vertical="center" wrapText="1"/>
    </xf>
    <xf numFmtId="0" fontId="58" fillId="0" borderId="8" xfId="0" applyFont="1" applyBorder="1" applyAlignment="1">
      <alignment horizontal="center" vertical="center" wrapText="1"/>
    </xf>
    <xf numFmtId="0" fontId="58" fillId="0" borderId="240" xfId="0" applyFont="1" applyBorder="1" applyAlignment="1">
      <alignment horizontal="center" vertical="center" wrapText="1"/>
    </xf>
    <xf numFmtId="0" fontId="58" fillId="0" borderId="74" xfId="0" applyFont="1" applyBorder="1" applyAlignment="1">
      <alignment horizontal="center" vertical="center" wrapText="1"/>
    </xf>
    <xf numFmtId="0" fontId="8" fillId="0" borderId="241" xfId="0" applyFont="1" applyBorder="1" applyAlignment="1" applyProtection="1">
      <alignment vertical="center"/>
      <protection locked="0"/>
    </xf>
    <xf numFmtId="0" fontId="8" fillId="0" borderId="242" xfId="0" applyFont="1" applyBorder="1" applyAlignment="1" applyProtection="1">
      <alignment vertical="center"/>
      <protection locked="0"/>
    </xf>
    <xf numFmtId="0" fontId="8" fillId="29" borderId="14" xfId="0" applyFont="1" applyFill="1" applyBorder="1" applyAlignment="1">
      <alignment horizontal="center" vertical="center" textRotation="255"/>
    </xf>
    <xf numFmtId="0" fontId="8" fillId="29" borderId="12" xfId="0" applyFont="1" applyFill="1" applyBorder="1" applyAlignment="1">
      <alignment horizontal="center" vertical="center" textRotation="255"/>
    </xf>
    <xf numFmtId="0" fontId="8" fillId="30" borderId="10" xfId="0" applyFont="1" applyFill="1" applyBorder="1" applyAlignment="1">
      <alignment horizontal="center" vertical="center"/>
    </xf>
    <xf numFmtId="0" fontId="8" fillId="30" borderId="11" xfId="0" applyFont="1" applyFill="1" applyBorder="1" applyAlignment="1">
      <alignment horizontal="center" vertical="center"/>
    </xf>
    <xf numFmtId="0" fontId="8" fillId="30" borderId="76" xfId="0" applyFont="1" applyFill="1" applyBorder="1" applyAlignment="1">
      <alignment horizontal="center" vertical="center"/>
    </xf>
    <xf numFmtId="0" fontId="8" fillId="30" borderId="9" xfId="0" applyFont="1" applyFill="1" applyBorder="1" applyAlignment="1">
      <alignment horizontal="center" vertical="center"/>
    </xf>
    <xf numFmtId="0" fontId="8" fillId="29" borderId="251" xfId="0" applyFont="1" applyFill="1" applyBorder="1" applyAlignment="1">
      <alignment horizontal="center" vertical="center" textRotation="255" wrapText="1"/>
    </xf>
    <xf numFmtId="0" fontId="8" fillId="29" borderId="253" xfId="0" applyFont="1" applyFill="1" applyBorder="1" applyAlignment="1">
      <alignment horizontal="center" vertical="center" textRotation="255" wrapText="1"/>
    </xf>
    <xf numFmtId="0" fontId="8" fillId="29" borderId="260" xfId="0" applyFont="1" applyFill="1" applyBorder="1" applyAlignment="1">
      <alignment horizontal="center" vertical="center" textRotation="255"/>
    </xf>
    <xf numFmtId="0" fontId="8" fillId="29" borderId="264" xfId="0" applyFont="1" applyFill="1" applyBorder="1" applyAlignment="1">
      <alignment horizontal="center" vertical="center" textRotation="255"/>
    </xf>
    <xf numFmtId="0" fontId="8" fillId="29" borderId="265" xfId="0" applyFont="1" applyFill="1" applyBorder="1" applyAlignment="1">
      <alignment horizontal="center" vertical="center" textRotation="255"/>
    </xf>
    <xf numFmtId="0" fontId="8" fillId="29" borderId="10" xfId="0" applyFont="1" applyFill="1" applyBorder="1" applyAlignment="1">
      <alignment horizontal="center" vertical="center" wrapText="1"/>
    </xf>
    <xf numFmtId="0" fontId="8" fillId="29" borderId="11" xfId="0" applyFont="1" applyFill="1" applyBorder="1" applyAlignment="1">
      <alignment horizontal="center" vertical="center" wrapText="1"/>
    </xf>
    <xf numFmtId="0" fontId="8" fillId="30" borderId="10" xfId="0" applyFont="1" applyFill="1" applyBorder="1" applyAlignment="1">
      <alignment horizontal="center" vertical="center" wrapText="1"/>
    </xf>
    <xf numFmtId="0" fontId="8" fillId="30" borderId="11" xfId="0" applyFont="1" applyFill="1" applyBorder="1" applyAlignment="1">
      <alignment horizontal="center" vertical="center" wrapText="1"/>
    </xf>
    <xf numFmtId="0" fontId="8" fillId="0" borderId="0" xfId="0" applyFont="1" applyAlignment="1">
      <alignment horizontal="right" vertical="center"/>
    </xf>
    <xf numFmtId="0" fontId="8" fillId="0" borderId="243" xfId="0" applyFont="1" applyBorder="1" applyAlignment="1">
      <alignment vertical="center" wrapText="1"/>
    </xf>
    <xf numFmtId="0" fontId="8" fillId="0" borderId="244" xfId="0" applyFont="1" applyBorder="1" applyAlignment="1">
      <alignment vertical="center"/>
    </xf>
    <xf numFmtId="0" fontId="8" fillId="0" borderId="247" xfId="0" applyFont="1" applyBorder="1" applyAlignment="1">
      <alignment vertical="center" wrapText="1"/>
    </xf>
    <xf numFmtId="0" fontId="8" fillId="0" borderId="248" xfId="0" applyFont="1" applyBorder="1" applyAlignment="1">
      <alignment vertical="center"/>
    </xf>
    <xf numFmtId="0" fontId="8" fillId="0" borderId="249" xfId="0" applyFont="1" applyBorder="1" applyAlignment="1">
      <alignment vertical="center"/>
    </xf>
    <xf numFmtId="0" fontId="8" fillId="0" borderId="250" xfId="0" applyFont="1" applyBorder="1" applyAlignment="1">
      <alignment vertical="center"/>
    </xf>
    <xf numFmtId="0" fontId="8" fillId="0" borderId="75" xfId="0" applyFont="1" applyBorder="1" applyAlignment="1">
      <alignment horizontal="center" vertical="center"/>
    </xf>
    <xf numFmtId="0" fontId="8" fillId="0" borderId="51" xfId="0" applyFont="1" applyBorder="1" applyAlignment="1">
      <alignment horizontal="center" vertical="center"/>
    </xf>
    <xf numFmtId="0" fontId="8" fillId="0" borderId="49" xfId="0" applyFont="1" applyBorder="1" applyAlignment="1">
      <alignment horizontal="center" vertical="center" wrapText="1"/>
    </xf>
    <xf numFmtId="0" fontId="8" fillId="0" borderId="95" xfId="0" applyFont="1" applyBorder="1" applyAlignment="1">
      <alignment horizontal="center" vertical="center" wrapText="1"/>
    </xf>
    <xf numFmtId="0" fontId="8" fillId="0" borderId="99" xfId="0" applyFont="1" applyBorder="1" applyAlignment="1">
      <alignment horizontal="center" vertical="center" wrapText="1"/>
    </xf>
    <xf numFmtId="0" fontId="8" fillId="0" borderId="90" xfId="0" applyFont="1" applyBorder="1" applyAlignment="1">
      <alignment horizontal="center" vertical="center"/>
    </xf>
    <xf numFmtId="0" fontId="0" fillId="24" borderId="210" xfId="0" applyFill="1" applyBorder="1" applyAlignment="1">
      <alignment horizontal="center" vertical="center" shrinkToFit="1"/>
    </xf>
    <xf numFmtId="0" fontId="0" fillId="24" borderId="213" xfId="0" applyFill="1" applyBorder="1" applyAlignment="1">
      <alignment horizontal="center" vertical="center" shrinkToFi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24" borderId="264" xfId="0" applyFill="1" applyBorder="1" applyAlignment="1">
      <alignment horizontal="left" vertical="center" wrapText="1"/>
    </xf>
    <xf numFmtId="0" fontId="0" fillId="24" borderId="265" xfId="0" applyFill="1" applyBorder="1" applyAlignment="1">
      <alignment horizontal="left" vertical="center" wrapText="1"/>
    </xf>
    <xf numFmtId="0" fontId="83" fillId="24" borderId="210" xfId="0" applyFont="1" applyFill="1" applyBorder="1" applyAlignment="1">
      <alignment horizontal="center" vertical="center" shrinkToFit="1"/>
    </xf>
    <xf numFmtId="0" fontId="83" fillId="24" borderId="213" xfId="0" applyFont="1" applyFill="1" applyBorder="1" applyAlignment="1">
      <alignment horizontal="center" vertical="center" shrinkToFit="1"/>
    </xf>
    <xf numFmtId="0" fontId="6" fillId="0" borderId="243" xfId="0" applyFont="1" applyBorder="1" applyAlignment="1">
      <alignment vertical="center" wrapText="1"/>
    </xf>
    <xf numFmtId="0" fontId="6" fillId="0" borderId="273" xfId="0" applyFont="1" applyBorder="1" applyAlignment="1">
      <alignment vertical="center" wrapText="1"/>
    </xf>
    <xf numFmtId="0" fontId="0" fillId="0" borderId="274" xfId="0" applyBorder="1" applyAlignment="1">
      <alignment vertical="center" wrapText="1"/>
    </xf>
    <xf numFmtId="0" fontId="6" fillId="0" borderId="247" xfId="0" applyFont="1" applyBorder="1" applyAlignment="1">
      <alignment vertical="center" wrapText="1"/>
    </xf>
    <xf numFmtId="0" fontId="6" fillId="0" borderId="275" xfId="0" applyFont="1" applyBorder="1" applyAlignment="1">
      <alignment vertical="center" wrapText="1"/>
    </xf>
    <xf numFmtId="0" fontId="0" fillId="0" borderId="276" xfId="0" applyBorder="1" applyAlignment="1">
      <alignment vertical="center" wrapText="1"/>
    </xf>
    <xf numFmtId="0" fontId="6" fillId="0" borderId="249" xfId="0" applyFont="1" applyBorder="1" applyAlignment="1">
      <alignment vertical="center" wrapText="1"/>
    </xf>
    <xf numFmtId="0" fontId="6" fillId="0" borderId="277" xfId="0" applyFont="1" applyBorder="1" applyAlignment="1">
      <alignment vertical="center" wrapText="1"/>
    </xf>
    <xf numFmtId="0" fontId="0" fillId="0" borderId="278" xfId="0" applyBorder="1" applyAlignment="1">
      <alignment vertical="center" wrapText="1"/>
    </xf>
    <xf numFmtId="0" fontId="83" fillId="24" borderId="264" xfId="0" applyFont="1" applyFill="1" applyBorder="1" applyAlignment="1">
      <alignment horizontal="left" vertical="center" wrapText="1"/>
    </xf>
    <xf numFmtId="0" fontId="83" fillId="24" borderId="265" xfId="0" applyFont="1" applyFill="1" applyBorder="1" applyAlignment="1">
      <alignment horizontal="left" vertical="center" wrapText="1"/>
    </xf>
    <xf numFmtId="0" fontId="83" fillId="24" borderId="286" xfId="0" applyFont="1" applyFill="1" applyBorder="1" applyAlignment="1">
      <alignment horizontal="center" vertical="center" shrinkToFit="1"/>
    </xf>
    <xf numFmtId="0" fontId="82" fillId="24" borderId="264" xfId="0" applyFont="1" applyFill="1" applyBorder="1" applyAlignment="1">
      <alignment horizontal="left" vertical="center" wrapText="1"/>
    </xf>
    <xf numFmtId="0" fontId="82" fillId="24" borderId="265" xfId="0" applyFont="1" applyFill="1" applyBorder="1" applyAlignment="1">
      <alignment horizontal="left" vertical="center" wrapText="1"/>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5" xfId="0" applyBorder="1" applyAlignment="1">
      <alignment horizontal="center" vertical="center"/>
    </xf>
    <xf numFmtId="0" fontId="0" fillId="0" borderId="50" xfId="0" applyBorder="1" applyAlignment="1">
      <alignment horizontal="center" vertical="center"/>
    </xf>
    <xf numFmtId="0" fontId="0" fillId="0" borderId="145" xfId="0" applyBorder="1" applyAlignment="1">
      <alignment horizontal="center" vertical="center"/>
    </xf>
    <xf numFmtId="0" fontId="0" fillId="0" borderId="143" xfId="0" applyBorder="1" applyAlignment="1">
      <alignment horizontal="center" vertical="center"/>
    </xf>
    <xf numFmtId="0" fontId="6" fillId="0" borderId="64" xfId="0" applyFont="1" applyBorder="1" applyAlignment="1">
      <alignment horizontal="center" vertical="center"/>
    </xf>
    <xf numFmtId="0" fontId="6" fillId="0" borderId="21" xfId="0" applyFont="1" applyBorder="1" applyAlignment="1">
      <alignment horizontal="center" vertical="center"/>
    </xf>
    <xf numFmtId="0" fontId="6" fillId="0" borderId="64" xfId="0" applyFont="1" applyBorder="1" applyAlignment="1">
      <alignment horizontal="center" vertical="center" wrapText="1"/>
    </xf>
    <xf numFmtId="0" fontId="6" fillId="0" borderId="21" xfId="0" applyFont="1" applyBorder="1" applyAlignment="1">
      <alignment horizontal="center" vertical="center" wrapText="1"/>
    </xf>
    <xf numFmtId="0" fontId="0" fillId="0" borderId="3"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67" xfId="0" applyBorder="1" applyAlignment="1">
      <alignment horizontal="center" vertical="center" wrapText="1"/>
    </xf>
    <xf numFmtId="0" fontId="0" fillId="0" borderId="5" xfId="0" applyBorder="1" applyAlignment="1">
      <alignment horizontal="center" vertical="center" wrapText="1"/>
    </xf>
    <xf numFmtId="0" fontId="0" fillId="0" borderId="64" xfId="0" applyBorder="1" applyAlignment="1">
      <alignment horizontal="center" vertical="center" wrapText="1"/>
    </xf>
    <xf numFmtId="0" fontId="0" fillId="0" borderId="51" xfId="0" applyBorder="1" applyAlignment="1">
      <alignment horizontal="center" vertical="center" wrapText="1"/>
    </xf>
    <xf numFmtId="0" fontId="0" fillId="0" borderId="3" xfId="0" applyBorder="1"/>
    <xf numFmtId="0" fontId="0" fillId="0" borderId="6" xfId="0" applyBorder="1"/>
    <xf numFmtId="0" fontId="0" fillId="0" borderId="47" xfId="0" applyBorder="1"/>
    <xf numFmtId="0" fontId="0" fillId="0" borderId="22" xfId="0" applyBorder="1"/>
    <xf numFmtId="0" fontId="0" fillId="24" borderId="355" xfId="0" applyFill="1" applyBorder="1"/>
    <xf numFmtId="0" fontId="0" fillId="24" borderId="356" xfId="0" applyFill="1" applyBorder="1"/>
    <xf numFmtId="0" fontId="0" fillId="24" borderId="3" xfId="0" applyFill="1" applyBorder="1"/>
    <xf numFmtId="0" fontId="0" fillId="24" borderId="6" xfId="0" applyFill="1" applyBorder="1"/>
    <xf numFmtId="0" fontId="0" fillId="24" borderId="38" xfId="226" applyFont="1" applyFill="1" applyBorder="1" applyAlignment="1">
      <alignment horizontal="center" vertical="center" wrapText="1"/>
    </xf>
    <xf numFmtId="0" fontId="0" fillId="24" borderId="93" xfId="226" applyFont="1" applyFill="1" applyBorder="1" applyAlignment="1">
      <alignment horizontal="center" vertical="center" wrapText="1"/>
    </xf>
    <xf numFmtId="0" fontId="0" fillId="24" borderId="116" xfId="226" applyFont="1" applyFill="1" applyBorder="1" applyAlignment="1">
      <alignment horizontal="center" vertical="center"/>
    </xf>
    <xf numFmtId="0" fontId="0" fillId="24" borderId="38" xfId="226" applyFont="1" applyFill="1" applyBorder="1" applyAlignment="1">
      <alignment horizontal="center" vertical="center"/>
    </xf>
    <xf numFmtId="0" fontId="0" fillId="0" borderId="35" xfId="226" applyFont="1" applyBorder="1" applyAlignment="1">
      <alignment horizontal="center" vertical="center" wrapText="1"/>
    </xf>
    <xf numFmtId="0" fontId="0" fillId="0" borderId="285" xfId="226" applyFont="1" applyBorder="1" applyAlignment="1">
      <alignment horizontal="center" vertical="center" wrapText="1"/>
    </xf>
    <xf numFmtId="0" fontId="0" fillId="0" borderId="284" xfId="226" applyFont="1" applyBorder="1" applyAlignment="1">
      <alignment horizontal="center" vertical="center"/>
    </xf>
    <xf numFmtId="0" fontId="0" fillId="0" borderId="35" xfId="226" applyFont="1" applyBorder="1" applyAlignment="1">
      <alignment horizontal="center" vertical="center"/>
    </xf>
    <xf numFmtId="0" fontId="0" fillId="0" borderId="0" xfId="226" applyFont="1" applyAlignment="1">
      <alignment horizontal="center" vertical="center"/>
    </xf>
    <xf numFmtId="0" fontId="0" fillId="0" borderId="87" xfId="226" applyFont="1" applyBorder="1" applyAlignment="1">
      <alignment vertical="center"/>
    </xf>
    <xf numFmtId="0" fontId="0" fillId="0" borderId="283" xfId="226" applyFont="1" applyBorder="1" applyAlignment="1">
      <alignment vertical="center"/>
    </xf>
    <xf numFmtId="0" fontId="50" fillId="0" borderId="95" xfId="218" applyFont="1" applyBorder="1" applyAlignment="1">
      <alignment horizontal="center" vertical="center"/>
    </xf>
    <xf numFmtId="0" fontId="50" fillId="0" borderId="98" xfId="218" applyFont="1" applyBorder="1" applyAlignment="1">
      <alignment horizontal="center" vertical="center"/>
    </xf>
    <xf numFmtId="188" fontId="0" fillId="0" borderId="14" xfId="226" applyNumberFormat="1" applyFont="1" applyBorder="1" applyAlignment="1">
      <alignment horizontal="center" vertical="center"/>
    </xf>
    <xf numFmtId="188" fontId="0" fillId="0" borderId="49" xfId="226" applyNumberFormat="1" applyFont="1" applyBorder="1" applyAlignment="1">
      <alignment horizontal="center" vertical="center"/>
    </xf>
    <xf numFmtId="188" fontId="0" fillId="0" borderId="12" xfId="226" applyNumberFormat="1" applyFont="1" applyBorder="1" applyAlignment="1">
      <alignment horizontal="center" vertical="center"/>
    </xf>
    <xf numFmtId="188" fontId="0" fillId="0" borderId="22" xfId="226" applyNumberFormat="1" applyFont="1" applyBorder="1" applyAlignment="1">
      <alignment horizontal="center" vertical="center"/>
    </xf>
    <xf numFmtId="188" fontId="0" fillId="0" borderId="75" xfId="226" applyNumberFormat="1" applyFont="1" applyBorder="1" applyAlignment="1">
      <alignment horizontal="center" vertical="center"/>
    </xf>
    <xf numFmtId="188" fontId="0" fillId="0" borderId="21" xfId="226" applyNumberFormat="1" applyFont="1" applyBorder="1" applyAlignment="1">
      <alignment horizontal="center" vertical="center"/>
    </xf>
    <xf numFmtId="188" fontId="0" fillId="0" borderId="96" xfId="226" applyNumberFormat="1" applyFont="1" applyBorder="1" applyAlignment="1">
      <alignment horizontal="center" vertical="center" wrapText="1"/>
    </xf>
    <xf numFmtId="188" fontId="0" fillId="0" borderId="116" xfId="226" applyNumberFormat="1" applyFont="1" applyBorder="1" applyAlignment="1">
      <alignment horizontal="center" vertical="center" wrapText="1"/>
    </xf>
    <xf numFmtId="188" fontId="0" fillId="0" borderId="1" xfId="226" applyNumberFormat="1" applyFont="1" applyBorder="1" applyAlignment="1">
      <alignment horizontal="center" vertical="center" wrapText="1"/>
    </xf>
    <xf numFmtId="188" fontId="0" fillId="0" borderId="1" xfId="226" applyNumberFormat="1" applyFont="1" applyBorder="1" applyAlignment="1">
      <alignment horizontal="center" vertical="center"/>
    </xf>
    <xf numFmtId="182" fontId="6" fillId="0" borderId="165" xfId="0" applyNumberFormat="1" applyFont="1" applyBorder="1" applyAlignment="1">
      <alignment horizontal="left" vertical="center"/>
    </xf>
    <xf numFmtId="182" fontId="6" fillId="0" borderId="316" xfId="0" applyNumberFormat="1" applyFont="1" applyBorder="1" applyAlignment="1">
      <alignment vertical="center" wrapText="1"/>
    </xf>
    <xf numFmtId="182" fontId="6" fillId="0" borderId="317" xfId="0" applyNumberFormat="1" applyFont="1" applyBorder="1" applyAlignment="1">
      <alignment vertical="center"/>
    </xf>
    <xf numFmtId="182" fontId="6" fillId="0" borderId="318" xfId="0" applyNumberFormat="1" applyFont="1" applyBorder="1" applyAlignment="1">
      <alignment vertical="center"/>
    </xf>
    <xf numFmtId="182" fontId="6" fillId="0" borderId="319" xfId="0" applyNumberFormat="1" applyFont="1" applyBorder="1" applyAlignment="1">
      <alignment vertical="center" wrapText="1"/>
    </xf>
    <xf numFmtId="182" fontId="6" fillId="0" borderId="174" xfId="0" applyNumberFormat="1" applyFont="1" applyBorder="1" applyAlignment="1">
      <alignment vertical="center"/>
    </xf>
    <xf numFmtId="182" fontId="6" fillId="0" borderId="173" xfId="0" applyNumberFormat="1" applyFont="1" applyBorder="1" applyAlignment="1">
      <alignment vertical="center"/>
    </xf>
    <xf numFmtId="182" fontId="6" fillId="0" borderId="321" xfId="0" applyNumberFormat="1" applyFont="1" applyBorder="1" applyAlignment="1">
      <alignment vertical="center"/>
    </xf>
    <xf numFmtId="182" fontId="6" fillId="0" borderId="148" xfId="0" applyNumberFormat="1" applyFont="1" applyBorder="1" applyAlignment="1">
      <alignment vertical="center"/>
    </xf>
    <xf numFmtId="182" fontId="6" fillId="0" borderId="147" xfId="0" applyNumberFormat="1" applyFont="1" applyBorder="1" applyAlignment="1">
      <alignment vertical="center"/>
    </xf>
    <xf numFmtId="182" fontId="6" fillId="0" borderId="165" xfId="0" applyNumberFormat="1" applyFont="1" applyBorder="1" applyAlignment="1">
      <alignment vertical="center" wrapText="1"/>
    </xf>
    <xf numFmtId="182" fontId="6" fillId="0" borderId="165" xfId="0" applyNumberFormat="1" applyFont="1" applyBorder="1" applyAlignment="1">
      <alignment vertical="center"/>
    </xf>
    <xf numFmtId="182" fontId="6" fillId="33" borderId="126" xfId="0" applyNumberFormat="1" applyFont="1" applyFill="1" applyBorder="1" applyAlignment="1">
      <alignment horizontal="center" vertical="center"/>
    </xf>
    <xf numFmtId="182" fontId="6" fillId="33" borderId="60" xfId="0" applyNumberFormat="1" applyFont="1" applyFill="1" applyBorder="1" applyAlignment="1">
      <alignment horizontal="center" vertical="center"/>
    </xf>
    <xf numFmtId="182" fontId="6" fillId="33" borderId="49" xfId="0" applyNumberFormat="1" applyFont="1" applyFill="1" applyBorder="1" applyAlignment="1">
      <alignment horizontal="center" vertical="center"/>
    </xf>
    <xf numFmtId="0" fontId="6" fillId="0" borderId="0" xfId="0" applyFont="1" applyAlignment="1">
      <alignment horizontal="right" vertical="center"/>
    </xf>
    <xf numFmtId="182" fontId="6" fillId="26" borderId="3" xfId="0" applyNumberFormat="1" applyFont="1" applyFill="1" applyBorder="1" applyAlignment="1">
      <alignment horizontal="center" vertical="center"/>
    </xf>
    <xf numFmtId="182" fontId="6" fillId="26" borderId="4" xfId="0" applyNumberFormat="1" applyFont="1" applyFill="1" applyBorder="1" applyAlignment="1">
      <alignment horizontal="center" vertical="center"/>
    </xf>
    <xf numFmtId="182" fontId="6" fillId="26" borderId="6" xfId="0" applyNumberFormat="1" applyFont="1" applyFill="1" applyBorder="1" applyAlignment="1">
      <alignment horizontal="center" vertical="center"/>
    </xf>
    <xf numFmtId="0" fontId="60" fillId="0" borderId="0" xfId="223" applyFont="1" applyAlignment="1">
      <alignment horizontal="center" vertical="center"/>
    </xf>
    <xf numFmtId="0" fontId="5" fillId="0" borderId="3" xfId="223" applyFont="1" applyBorder="1" applyAlignment="1">
      <alignment vertical="center"/>
    </xf>
    <xf numFmtId="0" fontId="5" fillId="0" borderId="4" xfId="223" applyFont="1" applyBorder="1" applyAlignment="1">
      <alignment vertical="center"/>
    </xf>
    <xf numFmtId="0" fontId="5" fillId="0" borderId="6" xfId="223" applyFont="1" applyBorder="1" applyAlignment="1">
      <alignment vertical="center"/>
    </xf>
    <xf numFmtId="0" fontId="50" fillId="0" borderId="0" xfId="224" applyFont="1" applyAlignment="1">
      <alignment horizontal="left" vertical="top" wrapText="1"/>
    </xf>
    <xf numFmtId="0" fontId="54" fillId="0" borderId="0" xfId="224" applyFont="1" applyAlignment="1">
      <alignment horizontal="center"/>
    </xf>
    <xf numFmtId="0" fontId="50" fillId="0" borderId="67" xfId="224" applyFont="1" applyBorder="1" applyAlignment="1">
      <alignment horizontal="left" vertical="center"/>
    </xf>
    <xf numFmtId="0" fontId="50" fillId="0" borderId="68" xfId="224" applyFont="1" applyBorder="1" applyAlignment="1">
      <alignment horizontal="left" vertical="center"/>
    </xf>
    <xf numFmtId="0" fontId="50" fillId="0" borderId="5" xfId="224" applyFont="1" applyBorder="1" applyAlignment="1">
      <alignment horizontal="left" vertical="center"/>
    </xf>
    <xf numFmtId="0" fontId="50" fillId="0" borderId="50" xfId="224" applyFont="1" applyBorder="1" applyAlignment="1">
      <alignment horizontal="left" vertical="center"/>
    </xf>
    <xf numFmtId="0" fontId="50" fillId="27" borderId="3" xfId="224" applyFont="1" applyFill="1" applyBorder="1" applyAlignment="1">
      <alignment horizontal="center" vertical="center"/>
    </xf>
    <xf numFmtId="0" fontId="50" fillId="27" borderId="6" xfId="224" applyFont="1" applyFill="1" applyBorder="1" applyAlignment="1">
      <alignment horizontal="center" vertical="center"/>
    </xf>
    <xf numFmtId="0" fontId="50" fillId="0" borderId="64" xfId="224" applyFont="1" applyBorder="1" applyAlignment="1">
      <alignment horizontal="left" vertical="center" wrapText="1"/>
    </xf>
    <xf numFmtId="0" fontId="50" fillId="0" borderId="51" xfId="224" applyFont="1" applyBorder="1" applyAlignment="1">
      <alignment horizontal="left" vertical="center" wrapText="1"/>
    </xf>
    <xf numFmtId="0" fontId="50" fillId="0" borderId="47" xfId="224" applyFont="1" applyBorder="1" applyAlignment="1">
      <alignment horizontal="left" vertical="center" wrapText="1"/>
    </xf>
    <xf numFmtId="0" fontId="50" fillId="0" borderId="3" xfId="224" applyFont="1" applyBorder="1" applyAlignment="1">
      <alignment horizontal="center" vertical="center"/>
    </xf>
    <xf numFmtId="0" fontId="50" fillId="0" borderId="4" xfId="224" applyFont="1" applyBorder="1" applyAlignment="1">
      <alignment horizontal="center" vertical="center"/>
    </xf>
    <xf numFmtId="0" fontId="50" fillId="0" borderId="6" xfId="224" applyFont="1" applyBorder="1" applyAlignment="1">
      <alignment horizontal="center" vertical="center"/>
    </xf>
    <xf numFmtId="0" fontId="50" fillId="0" borderId="67" xfId="224" applyFont="1" applyBorder="1" applyAlignment="1">
      <alignment horizontal="center" vertical="center"/>
    </xf>
    <xf numFmtId="0" fontId="50" fillId="0" borderId="68" xfId="224" applyFont="1" applyBorder="1" applyAlignment="1">
      <alignment horizontal="center" vertical="center"/>
    </xf>
    <xf numFmtId="0" fontId="50" fillId="0" borderId="64" xfId="224" applyFont="1" applyBorder="1" applyAlignment="1">
      <alignment horizontal="center" vertical="center"/>
    </xf>
    <xf numFmtId="0" fontId="50" fillId="0" borderId="51" xfId="224" applyFont="1" applyBorder="1" applyAlignment="1">
      <alignment horizontal="center" vertical="center"/>
    </xf>
    <xf numFmtId="0" fontId="50" fillId="0" borderId="21" xfId="224" applyFont="1" applyBorder="1" applyAlignment="1">
      <alignment horizontal="center" vertical="center"/>
    </xf>
    <xf numFmtId="0" fontId="55" fillId="0" borderId="63" xfId="224" applyFont="1" applyBorder="1">
      <alignment vertical="center"/>
    </xf>
    <xf numFmtId="0" fontId="0" fillId="27" borderId="64" xfId="0" applyFill="1" applyBorder="1" applyAlignment="1">
      <alignment horizontal="center" vertical="center" wrapText="1"/>
    </xf>
    <xf numFmtId="0" fontId="0" fillId="27" borderId="21" xfId="0" applyFill="1" applyBorder="1" applyAlignment="1">
      <alignment horizontal="center" vertical="center" wrapText="1"/>
    </xf>
    <xf numFmtId="0" fontId="0" fillId="27" borderId="67" xfId="0" applyFill="1" applyBorder="1" applyAlignment="1">
      <alignment horizontal="center" vertical="center"/>
    </xf>
    <xf numFmtId="0" fontId="0" fillId="27" borderId="63" xfId="0" applyFill="1" applyBorder="1" applyAlignment="1">
      <alignment horizontal="center" vertical="center"/>
    </xf>
    <xf numFmtId="0" fontId="0" fillId="27" borderId="5" xfId="0" applyFill="1" applyBorder="1" applyAlignment="1">
      <alignment horizontal="center" vertical="center"/>
    </xf>
    <xf numFmtId="0" fontId="0" fillId="27" borderId="0" xfId="0" applyFill="1" applyAlignment="1">
      <alignment horizontal="center" vertical="center"/>
    </xf>
    <xf numFmtId="0" fontId="0" fillId="0" borderId="21" xfId="0" applyBorder="1" applyAlignment="1">
      <alignment horizontal="center" vertical="center" wrapText="1"/>
    </xf>
    <xf numFmtId="0" fontId="0" fillId="0" borderId="357" xfId="0" applyBorder="1" applyAlignment="1">
      <alignment horizontal="center" vertical="center" wrapText="1"/>
    </xf>
    <xf numFmtId="0" fontId="0" fillId="0" borderId="67" xfId="0" applyBorder="1" applyAlignment="1">
      <alignment horizontal="left" vertical="center" wrapText="1"/>
    </xf>
    <xf numFmtId="0" fontId="0" fillId="0" borderId="68" xfId="0" applyBorder="1" applyAlignment="1">
      <alignment horizontal="left" vertical="center" wrapText="1"/>
    </xf>
    <xf numFmtId="0" fontId="0" fillId="33" borderId="64" xfId="0" applyFill="1" applyBorder="1" applyAlignment="1">
      <alignment horizontal="center" vertical="center" wrapText="1"/>
    </xf>
    <xf numFmtId="0" fontId="0" fillId="33" borderId="51" xfId="0" applyFill="1" applyBorder="1" applyAlignment="1">
      <alignment horizontal="center" vertical="center" wrapText="1"/>
    </xf>
    <xf numFmtId="0" fontId="0" fillId="33" borderId="21" xfId="0" applyFill="1" applyBorder="1" applyAlignment="1">
      <alignment horizontal="center" vertical="center" wrapText="1"/>
    </xf>
    <xf numFmtId="0" fontId="0" fillId="27" borderId="64" xfId="0" applyFill="1" applyBorder="1" applyAlignment="1">
      <alignment horizontal="center" vertical="center"/>
    </xf>
    <xf numFmtId="0" fontId="0" fillId="27" borderId="21" xfId="0" applyFill="1" applyBorder="1" applyAlignment="1">
      <alignment horizontal="center" vertical="center"/>
    </xf>
    <xf numFmtId="0" fontId="0" fillId="26" borderId="357" xfId="0" applyFill="1" applyBorder="1" applyAlignment="1">
      <alignment vertical="center" wrapText="1"/>
    </xf>
    <xf numFmtId="0" fontId="0" fillId="26" borderId="51" xfId="0" applyFill="1" applyBorder="1" applyAlignment="1">
      <alignment vertical="center" wrapText="1"/>
    </xf>
    <xf numFmtId="0" fontId="0" fillId="26" borderId="21" xfId="0" applyFill="1" applyBorder="1" applyAlignment="1">
      <alignment vertical="center" wrapText="1"/>
    </xf>
    <xf numFmtId="0" fontId="0" fillId="25" borderId="14" xfId="0" applyFill="1" applyBorder="1" applyAlignment="1">
      <alignment horizontal="left" vertical="center"/>
    </xf>
    <xf numFmtId="0" fontId="0" fillId="25" borderId="15" xfId="0" applyFill="1" applyBorder="1" applyAlignment="1">
      <alignment horizontal="left" vertical="center"/>
    </xf>
    <xf numFmtId="0" fontId="0" fillId="25" borderId="10" xfId="0" applyFill="1" applyBorder="1" applyAlignment="1">
      <alignment horizontal="left" vertical="center"/>
    </xf>
    <xf numFmtId="0" fontId="0" fillId="25" borderId="11" xfId="0" applyFill="1" applyBorder="1" applyAlignment="1">
      <alignment horizontal="left" vertical="center"/>
    </xf>
    <xf numFmtId="0" fontId="0" fillId="0" borderId="67" xfId="0" applyBorder="1" applyAlignment="1">
      <alignment horizontal="left" vertical="center"/>
    </xf>
    <xf numFmtId="0" fontId="0" fillId="0" borderId="63" xfId="0" applyBorder="1" applyAlignment="1">
      <alignment horizontal="left" vertical="center"/>
    </xf>
    <xf numFmtId="0" fontId="0" fillId="0" borderId="68" xfId="0" applyBorder="1" applyAlignment="1">
      <alignment horizontal="left"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64" xfId="0" applyBorder="1" applyAlignment="1">
      <alignment horizontal="center" vertical="center"/>
    </xf>
    <xf numFmtId="0" fontId="0" fillId="0" borderId="51" xfId="0" applyBorder="1" applyAlignment="1">
      <alignment horizontal="center" vertical="center"/>
    </xf>
    <xf numFmtId="0" fontId="0" fillId="0" borderId="21" xfId="0" applyBorder="1" applyAlignment="1">
      <alignment horizontal="center" vertical="center"/>
    </xf>
    <xf numFmtId="0" fontId="0" fillId="27" borderId="67" xfId="0" applyFill="1" applyBorder="1" applyAlignment="1">
      <alignment vertical="center"/>
    </xf>
    <xf numFmtId="0" fontId="0" fillId="27" borderId="63" xfId="0" applyFill="1" applyBorder="1" applyAlignment="1">
      <alignment vertical="center"/>
    </xf>
    <xf numFmtId="0" fontId="0" fillId="27" borderId="68" xfId="0" applyFill="1" applyBorder="1" applyAlignment="1">
      <alignment vertical="center"/>
    </xf>
    <xf numFmtId="0" fontId="0" fillId="27" borderId="5" xfId="0" applyFill="1" applyBorder="1" applyAlignment="1">
      <alignment vertical="center"/>
    </xf>
    <xf numFmtId="0" fontId="0" fillId="27" borderId="0" xfId="0" applyFill="1" applyAlignment="1">
      <alignment vertical="center"/>
    </xf>
    <xf numFmtId="0" fontId="0" fillId="27" borderId="50" xfId="0" applyFill="1" applyBorder="1" applyAlignment="1">
      <alignment vertical="center"/>
    </xf>
    <xf numFmtId="0" fontId="0" fillId="24" borderId="67" xfId="0" applyFill="1" applyBorder="1" applyAlignment="1">
      <alignment horizontal="center" vertical="center" wrapText="1"/>
    </xf>
    <xf numFmtId="0" fontId="0" fillId="24" borderId="63" xfId="0" applyFill="1" applyBorder="1" applyAlignment="1">
      <alignment horizontal="center" vertical="center" wrapText="1"/>
    </xf>
    <xf numFmtId="0" fontId="0" fillId="24" borderId="5" xfId="0" applyFill="1" applyBorder="1" applyAlignment="1">
      <alignment horizontal="center" vertical="center" wrapText="1"/>
    </xf>
    <xf numFmtId="0" fontId="0" fillId="24" borderId="0" xfId="0" applyFill="1" applyAlignment="1">
      <alignment horizontal="center" vertical="center" wrapText="1"/>
    </xf>
    <xf numFmtId="0" fontId="0" fillId="24" borderId="47" xfId="0" applyFill="1" applyBorder="1" applyAlignment="1">
      <alignment horizontal="center" vertical="center" wrapText="1"/>
    </xf>
    <xf numFmtId="0" fontId="0" fillId="24" borderId="7" xfId="0" applyFill="1" applyBorder="1" applyAlignment="1">
      <alignment horizontal="center" vertical="center" wrapText="1"/>
    </xf>
    <xf numFmtId="0" fontId="0" fillId="0" borderId="211" xfId="0" applyBorder="1" applyAlignment="1">
      <alignment horizontal="center" vertical="center" wrapText="1"/>
    </xf>
    <xf numFmtId="0" fontId="0" fillId="0" borderId="191" xfId="0" applyBorder="1" applyAlignment="1">
      <alignment horizontal="center" vertical="center" wrapText="1"/>
    </xf>
    <xf numFmtId="0" fontId="0" fillId="24" borderId="5" xfId="0" applyFill="1" applyBorder="1" applyAlignment="1">
      <alignment horizontal="center" vertical="center"/>
    </xf>
    <xf numFmtId="0" fontId="0" fillId="24" borderId="0" xfId="0" applyFill="1" applyAlignment="1">
      <alignment horizontal="center" vertical="center"/>
    </xf>
    <xf numFmtId="0" fontId="0" fillId="24" borderId="47" xfId="0" applyFill="1" applyBorder="1" applyAlignment="1">
      <alignment horizontal="center" vertical="center"/>
    </xf>
    <xf numFmtId="0" fontId="0" fillId="24" borderId="7" xfId="0" applyFill="1" applyBorder="1" applyAlignment="1">
      <alignment horizontal="center" vertical="center"/>
    </xf>
    <xf numFmtId="0" fontId="0" fillId="24" borderId="64" xfId="0" applyFill="1" applyBorder="1" applyAlignment="1">
      <alignment horizontal="center" vertical="center" wrapText="1"/>
    </xf>
    <xf numFmtId="0" fontId="0" fillId="24" borderId="51" xfId="0" applyFill="1" applyBorder="1" applyAlignment="1">
      <alignment horizontal="center" vertical="center" wrapText="1"/>
    </xf>
    <xf numFmtId="0" fontId="0" fillId="24" borderId="21" xfId="0" applyFill="1" applyBorder="1" applyAlignment="1">
      <alignment horizontal="center" vertical="center" wrapText="1"/>
    </xf>
    <xf numFmtId="0" fontId="0" fillId="0" borderId="229" xfId="0" applyBorder="1" applyAlignment="1">
      <alignment horizontal="center" vertical="center" wrapText="1"/>
    </xf>
    <xf numFmtId="0" fontId="0" fillId="0" borderId="218" xfId="0" applyBorder="1" applyAlignment="1">
      <alignment horizontal="center" vertical="center" wrapText="1"/>
    </xf>
    <xf numFmtId="0" fontId="0" fillId="0" borderId="230" xfId="0" applyBorder="1" applyAlignment="1">
      <alignment horizontal="center" vertical="center" wrapText="1"/>
    </xf>
    <xf numFmtId="0" fontId="0" fillId="0" borderId="63" xfId="0" applyBorder="1" applyAlignment="1">
      <alignment horizontal="center" vertical="center"/>
    </xf>
    <xf numFmtId="0" fontId="0" fillId="0" borderId="47" xfId="0" applyBorder="1" applyAlignment="1">
      <alignment horizontal="center" vertical="center"/>
    </xf>
    <xf numFmtId="0" fontId="0" fillId="0" borderId="7" xfId="0" applyBorder="1" applyAlignment="1">
      <alignment horizontal="center" vertical="center"/>
    </xf>
    <xf numFmtId="0" fontId="0" fillId="0" borderId="209" xfId="0" applyBorder="1" applyAlignment="1">
      <alignment horizontal="center" vertical="center"/>
    </xf>
    <xf numFmtId="0" fontId="0" fillId="0" borderId="165" xfId="0" applyBorder="1" applyAlignment="1">
      <alignment horizontal="center" vertical="center"/>
    </xf>
    <xf numFmtId="0" fontId="0" fillId="0" borderId="212" xfId="0" applyBorder="1" applyAlignment="1">
      <alignment horizontal="center" vertical="center"/>
    </xf>
    <xf numFmtId="0" fontId="0" fillId="0" borderId="210" xfId="0" applyBorder="1" applyAlignment="1">
      <alignment horizontal="center" vertical="center"/>
    </xf>
    <xf numFmtId="0" fontId="0" fillId="0" borderId="195" xfId="0" applyBorder="1" applyAlignment="1">
      <alignment horizontal="center" vertical="center"/>
    </xf>
    <xf numFmtId="0" fontId="0" fillId="0" borderId="213" xfId="0" applyBorder="1" applyAlignment="1">
      <alignment horizontal="center" vertical="center"/>
    </xf>
  </cellXfs>
  <cellStyles count="227">
    <cellStyle name="10pt太字" xfId="21" xr:uid="{00000000-0005-0000-0000-000000000000}"/>
    <cellStyle name="12pt大文字" xfId="22" xr:uid="{00000000-0005-0000-0000-000001000000}"/>
    <cellStyle name="20% - アクセント 1 2" xfId="23" xr:uid="{00000000-0005-0000-0000-000002000000}"/>
    <cellStyle name="20% - アクセント 2 2" xfId="24" xr:uid="{00000000-0005-0000-0000-000003000000}"/>
    <cellStyle name="20% - アクセント 3 2" xfId="25" xr:uid="{00000000-0005-0000-0000-000004000000}"/>
    <cellStyle name="20% - アクセント 4 2" xfId="26" xr:uid="{00000000-0005-0000-0000-000005000000}"/>
    <cellStyle name="20% - アクセント 5 2" xfId="27" xr:uid="{00000000-0005-0000-0000-000006000000}"/>
    <cellStyle name="20% - アクセント 6 2" xfId="28" xr:uid="{00000000-0005-0000-0000-000007000000}"/>
    <cellStyle name="40% - アクセント 1 2" xfId="29" xr:uid="{00000000-0005-0000-0000-000008000000}"/>
    <cellStyle name="40% - アクセント 2 2" xfId="30" xr:uid="{00000000-0005-0000-0000-000009000000}"/>
    <cellStyle name="40% - アクセント 3 2" xfId="31" xr:uid="{00000000-0005-0000-0000-00000A000000}"/>
    <cellStyle name="40% - アクセント 4 2" xfId="32" xr:uid="{00000000-0005-0000-0000-00000B000000}"/>
    <cellStyle name="40% - アクセント 5 2" xfId="33" xr:uid="{00000000-0005-0000-0000-00000C000000}"/>
    <cellStyle name="40% - アクセント 6 2" xfId="34" xr:uid="{00000000-0005-0000-0000-00000D000000}"/>
    <cellStyle name="60% - アクセント 1 2" xfId="35" xr:uid="{00000000-0005-0000-0000-00000E000000}"/>
    <cellStyle name="60% - アクセント 2 2" xfId="36" xr:uid="{00000000-0005-0000-0000-00000F000000}"/>
    <cellStyle name="60% - アクセント 3 2" xfId="37" xr:uid="{00000000-0005-0000-0000-000010000000}"/>
    <cellStyle name="60% - アクセント 4 2" xfId="38" xr:uid="{00000000-0005-0000-0000-000011000000}"/>
    <cellStyle name="60% - アクセント 5 2" xfId="39" xr:uid="{00000000-0005-0000-0000-000012000000}"/>
    <cellStyle name="60% - アクセント 6 2" xfId="40" xr:uid="{00000000-0005-0000-0000-000013000000}"/>
    <cellStyle name="Calc Currency (0)" xfId="3" xr:uid="{00000000-0005-0000-0000-000014000000}"/>
    <cellStyle name="Comma  - ｽﾀｲﾙ1" xfId="41" xr:uid="{00000000-0005-0000-0000-000015000000}"/>
    <cellStyle name="Comma  - ｽﾀｲﾙ2" xfId="42" xr:uid="{00000000-0005-0000-0000-000016000000}"/>
    <cellStyle name="Comma [0]_laroux" xfId="43" xr:uid="{00000000-0005-0000-0000-000017000000}"/>
    <cellStyle name="Comma_ - ｽﾀｲﾙ3" xfId="44" xr:uid="{00000000-0005-0000-0000-000018000000}"/>
    <cellStyle name="Curren - ｽﾀｲﾙ5" xfId="45" xr:uid="{00000000-0005-0000-0000-000019000000}"/>
    <cellStyle name="Curren - ｽﾀｲﾙ6" xfId="46" xr:uid="{00000000-0005-0000-0000-00001A000000}"/>
    <cellStyle name="Curren - ｽﾀｲﾙ7" xfId="47" xr:uid="{00000000-0005-0000-0000-00001B000000}"/>
    <cellStyle name="Curren - ｽﾀｲﾙ8" xfId="48" xr:uid="{00000000-0005-0000-0000-00001C000000}"/>
    <cellStyle name="Currency [0]_laroux" xfId="49" xr:uid="{00000000-0005-0000-0000-00001D000000}"/>
    <cellStyle name="Currency_laroux" xfId="50" xr:uid="{00000000-0005-0000-0000-00001E000000}"/>
    <cellStyle name="entry" xfId="4" xr:uid="{00000000-0005-0000-0000-00001F000000}"/>
    <cellStyle name="Header1" xfId="5" xr:uid="{00000000-0005-0000-0000-000020000000}"/>
    <cellStyle name="Header2" xfId="6" xr:uid="{00000000-0005-0000-0000-000021000000}"/>
    <cellStyle name="Normal_#18-Internet" xfId="7" xr:uid="{00000000-0005-0000-0000-000022000000}"/>
    <cellStyle name="price" xfId="8" xr:uid="{00000000-0005-0000-0000-000023000000}"/>
    <cellStyle name="revised" xfId="9" xr:uid="{00000000-0005-0000-0000-000024000000}"/>
    <cellStyle name="s]_x000d__x000a_load=_x000d__x000a_Beep=yes_x000d__x000a_NullPort=None_x000d__x000a_BorderWidth=3_x000d__x000a_CursorBlinkRate=530_x000d__x000a_DoubleClickSpeed=452_x000d__x000a_Programs=com exe bat pif_x000d_" xfId="51" xr:uid="{00000000-0005-0000-0000-000025000000}"/>
    <cellStyle name="section" xfId="10" xr:uid="{00000000-0005-0000-0000-000026000000}"/>
    <cellStyle name="subhead" xfId="52" xr:uid="{00000000-0005-0000-0000-000027000000}"/>
    <cellStyle name="ＴＢＬ" xfId="53" xr:uid="{00000000-0005-0000-0000-000028000000}"/>
    <cellStyle name="ＴＢＬ 2" xfId="54" xr:uid="{00000000-0005-0000-0000-000029000000}"/>
    <cellStyle name="title" xfId="11" xr:uid="{00000000-0005-0000-0000-00002A000000}"/>
    <cellStyle name="アクセント 1 2" xfId="55" xr:uid="{00000000-0005-0000-0000-00002B000000}"/>
    <cellStyle name="アクセント 2 2" xfId="56" xr:uid="{00000000-0005-0000-0000-00002C000000}"/>
    <cellStyle name="アクセント 3 2" xfId="57" xr:uid="{00000000-0005-0000-0000-00002D000000}"/>
    <cellStyle name="アクセント 4 2" xfId="58" xr:uid="{00000000-0005-0000-0000-00002E000000}"/>
    <cellStyle name="アクセント 5 2" xfId="59" xr:uid="{00000000-0005-0000-0000-00002F000000}"/>
    <cellStyle name="アクセント 6 2" xfId="60" xr:uid="{00000000-0005-0000-0000-000030000000}"/>
    <cellStyle name="タイトル 2" xfId="61" xr:uid="{00000000-0005-0000-0000-000031000000}"/>
    <cellStyle name="チェック セル 2" xfId="62" xr:uid="{00000000-0005-0000-0000-000032000000}"/>
    <cellStyle name="どちらでもない 2" xfId="63" xr:uid="{00000000-0005-0000-0000-000033000000}"/>
    <cellStyle name="パーセント 2" xfId="12" xr:uid="{00000000-0005-0000-0000-000034000000}"/>
    <cellStyle name="パーセント 2 2" xfId="13" xr:uid="{00000000-0005-0000-0000-000035000000}"/>
    <cellStyle name="パーセント 3" xfId="64" xr:uid="{00000000-0005-0000-0000-000036000000}"/>
    <cellStyle name="パーセント 4" xfId="65" xr:uid="{00000000-0005-0000-0000-000037000000}"/>
    <cellStyle name="パーセント 5" xfId="66" xr:uid="{00000000-0005-0000-0000-000038000000}"/>
    <cellStyle name="パーセント 6" xfId="67" xr:uid="{00000000-0005-0000-0000-000039000000}"/>
    <cellStyle name="パーセント 7" xfId="68" xr:uid="{00000000-0005-0000-0000-00003A000000}"/>
    <cellStyle name="パーセント 7 2" xfId="69" xr:uid="{00000000-0005-0000-0000-00003B000000}"/>
    <cellStyle name="パーセント 8" xfId="70" xr:uid="{00000000-0005-0000-0000-00003C000000}"/>
    <cellStyle name="パーセント 8 2" xfId="71" xr:uid="{00000000-0005-0000-0000-00003D000000}"/>
    <cellStyle name="ハイパーリンク 2" xfId="72" xr:uid="{00000000-0005-0000-0000-00003E000000}"/>
    <cellStyle name="ハイパーリンク 3" xfId="73" xr:uid="{00000000-0005-0000-0000-00003F000000}"/>
    <cellStyle name="ハイパーリンク 4" xfId="74" xr:uid="{00000000-0005-0000-0000-000040000000}"/>
    <cellStyle name="ハイパーリンク 5" xfId="75" xr:uid="{00000000-0005-0000-0000-000041000000}"/>
    <cellStyle name="メモ 2" xfId="76" xr:uid="{00000000-0005-0000-0000-000042000000}"/>
    <cellStyle name="リンク セル 2" xfId="77" xr:uid="{00000000-0005-0000-0000-000043000000}"/>
    <cellStyle name="悪い 2" xfId="78" xr:uid="{00000000-0005-0000-0000-000044000000}"/>
    <cellStyle name="計算 2" xfId="79" xr:uid="{00000000-0005-0000-0000-000045000000}"/>
    <cellStyle name="警告文 2" xfId="80" xr:uid="{00000000-0005-0000-0000-000046000000}"/>
    <cellStyle name="桁区切り" xfId="1" builtinId="6"/>
    <cellStyle name="桁区切り 10" xfId="81" xr:uid="{00000000-0005-0000-0000-000048000000}"/>
    <cellStyle name="桁区切り 10 2" xfId="82" xr:uid="{00000000-0005-0000-0000-000049000000}"/>
    <cellStyle name="桁区切り 11" xfId="83" xr:uid="{00000000-0005-0000-0000-00004A000000}"/>
    <cellStyle name="桁区切り 11 2" xfId="84" xr:uid="{00000000-0005-0000-0000-00004B000000}"/>
    <cellStyle name="桁区切り 12" xfId="85" xr:uid="{00000000-0005-0000-0000-00004C000000}"/>
    <cellStyle name="桁区切り 13" xfId="86" xr:uid="{00000000-0005-0000-0000-00004D000000}"/>
    <cellStyle name="桁区切り 13 2" xfId="87" xr:uid="{00000000-0005-0000-0000-00004E000000}"/>
    <cellStyle name="桁区切り 14" xfId="88" xr:uid="{00000000-0005-0000-0000-00004F000000}"/>
    <cellStyle name="桁区切り 14 2" xfId="89" xr:uid="{00000000-0005-0000-0000-000050000000}"/>
    <cellStyle name="桁区切り 15" xfId="90" xr:uid="{00000000-0005-0000-0000-000051000000}"/>
    <cellStyle name="桁区切り 16" xfId="91" xr:uid="{00000000-0005-0000-0000-000052000000}"/>
    <cellStyle name="桁区切り 17" xfId="225" xr:uid="{3C46E4CA-42F8-4D4A-A8B5-338571AE053B}"/>
    <cellStyle name="桁区切り 2" xfId="14" xr:uid="{00000000-0005-0000-0000-000053000000}"/>
    <cellStyle name="桁区切り 2 2" xfId="92" xr:uid="{00000000-0005-0000-0000-000054000000}"/>
    <cellStyle name="桁区切り 3" xfId="15" xr:uid="{00000000-0005-0000-0000-000055000000}"/>
    <cellStyle name="桁区切り 3 2" xfId="93" xr:uid="{00000000-0005-0000-0000-000056000000}"/>
    <cellStyle name="桁区切り 3 3" xfId="94" xr:uid="{00000000-0005-0000-0000-000057000000}"/>
    <cellStyle name="桁区切り 4" xfId="95" xr:uid="{00000000-0005-0000-0000-000058000000}"/>
    <cellStyle name="桁区切り 4 2" xfId="96" xr:uid="{00000000-0005-0000-0000-000059000000}"/>
    <cellStyle name="桁区切り 4 2 2" xfId="97" xr:uid="{00000000-0005-0000-0000-00005A000000}"/>
    <cellStyle name="桁区切り 4 3" xfId="98" xr:uid="{00000000-0005-0000-0000-00005B000000}"/>
    <cellStyle name="桁区切り 5" xfId="99" xr:uid="{00000000-0005-0000-0000-00005C000000}"/>
    <cellStyle name="桁区切り 5 2" xfId="100" xr:uid="{00000000-0005-0000-0000-00005D000000}"/>
    <cellStyle name="桁区切り 5 2 2" xfId="101" xr:uid="{00000000-0005-0000-0000-00005E000000}"/>
    <cellStyle name="桁区切り 5 3" xfId="102" xr:uid="{00000000-0005-0000-0000-00005F000000}"/>
    <cellStyle name="桁区切り 5 4" xfId="103" xr:uid="{00000000-0005-0000-0000-000060000000}"/>
    <cellStyle name="桁区切り 6" xfId="104" xr:uid="{00000000-0005-0000-0000-000061000000}"/>
    <cellStyle name="桁区切り 7" xfId="105" xr:uid="{00000000-0005-0000-0000-000062000000}"/>
    <cellStyle name="桁区切り 8" xfId="106" xr:uid="{00000000-0005-0000-0000-000063000000}"/>
    <cellStyle name="桁区切り 9" xfId="107" xr:uid="{00000000-0005-0000-0000-000064000000}"/>
    <cellStyle name="桁区切り 9 2" xfId="108" xr:uid="{00000000-0005-0000-0000-000065000000}"/>
    <cellStyle name="桁区切り 9 3" xfId="109" xr:uid="{00000000-0005-0000-0000-000066000000}"/>
    <cellStyle name="見出し 1 2" xfId="110" xr:uid="{00000000-0005-0000-0000-000067000000}"/>
    <cellStyle name="見出し 2 2" xfId="111" xr:uid="{00000000-0005-0000-0000-000068000000}"/>
    <cellStyle name="見出し 3 2" xfId="112" xr:uid="{00000000-0005-0000-0000-000069000000}"/>
    <cellStyle name="見出し 4 2" xfId="113" xr:uid="{00000000-0005-0000-0000-00006A000000}"/>
    <cellStyle name="集計 2" xfId="114" xr:uid="{00000000-0005-0000-0000-00006B000000}"/>
    <cellStyle name="出力 2" xfId="115" xr:uid="{00000000-0005-0000-0000-00006C000000}"/>
    <cellStyle name="説明文 2" xfId="116" xr:uid="{00000000-0005-0000-0000-00006D000000}"/>
    <cellStyle name="通貨 2" xfId="16" xr:uid="{00000000-0005-0000-0000-00006E000000}"/>
    <cellStyle name="通貨 2 2" xfId="17" xr:uid="{00000000-0005-0000-0000-00006F000000}"/>
    <cellStyle name="通貨 3" xfId="117" xr:uid="{00000000-0005-0000-0000-000070000000}"/>
    <cellStyle name="通貨 4" xfId="118" xr:uid="{00000000-0005-0000-0000-000071000000}"/>
    <cellStyle name="通貨 5" xfId="119" xr:uid="{00000000-0005-0000-0000-000072000000}"/>
    <cellStyle name="入力 2" xfId="120" xr:uid="{00000000-0005-0000-0000-000073000000}"/>
    <cellStyle name="標準" xfId="0" builtinId="0"/>
    <cellStyle name="標準 10" xfId="20" xr:uid="{00000000-0005-0000-0000-000075000000}"/>
    <cellStyle name="標準 11" xfId="121" xr:uid="{00000000-0005-0000-0000-000076000000}"/>
    <cellStyle name="標準 12" xfId="122" xr:uid="{00000000-0005-0000-0000-000077000000}"/>
    <cellStyle name="標準 13" xfId="123" xr:uid="{00000000-0005-0000-0000-000078000000}"/>
    <cellStyle name="標準 13 2" xfId="124" xr:uid="{00000000-0005-0000-0000-000079000000}"/>
    <cellStyle name="標準 13 3" xfId="125" xr:uid="{00000000-0005-0000-0000-00007A000000}"/>
    <cellStyle name="標準 14" xfId="126" xr:uid="{00000000-0005-0000-0000-00007B000000}"/>
    <cellStyle name="標準 15" xfId="127" xr:uid="{00000000-0005-0000-0000-00007C000000}"/>
    <cellStyle name="標準 16" xfId="128" xr:uid="{00000000-0005-0000-0000-00007D000000}"/>
    <cellStyle name="標準 17" xfId="129" xr:uid="{00000000-0005-0000-0000-00007E000000}"/>
    <cellStyle name="標準 18" xfId="130" xr:uid="{00000000-0005-0000-0000-00007F000000}"/>
    <cellStyle name="標準 19" xfId="131" xr:uid="{00000000-0005-0000-0000-000080000000}"/>
    <cellStyle name="標準 2" xfId="18" xr:uid="{00000000-0005-0000-0000-000081000000}"/>
    <cellStyle name="標準 2 2" xfId="132" xr:uid="{00000000-0005-0000-0000-000082000000}"/>
    <cellStyle name="標準 2 2 2" xfId="220" xr:uid="{00000000-0005-0000-0000-000083000000}"/>
    <cellStyle name="標準 2 3" xfId="133" xr:uid="{00000000-0005-0000-0000-000084000000}"/>
    <cellStyle name="標準 2 3 2" xfId="134" xr:uid="{00000000-0005-0000-0000-000085000000}"/>
    <cellStyle name="標準 2 4" xfId="135" xr:uid="{00000000-0005-0000-0000-000086000000}"/>
    <cellStyle name="標準 2 5" xfId="136" xr:uid="{00000000-0005-0000-0000-000087000000}"/>
    <cellStyle name="標準 2_130329 様式エクセル" xfId="137" xr:uid="{00000000-0005-0000-0000-000088000000}"/>
    <cellStyle name="標準 20" xfId="138" xr:uid="{00000000-0005-0000-0000-000089000000}"/>
    <cellStyle name="標準 21" xfId="139" xr:uid="{00000000-0005-0000-0000-00008A000000}"/>
    <cellStyle name="標準 22" xfId="140" xr:uid="{00000000-0005-0000-0000-00008B000000}"/>
    <cellStyle name="標準 23" xfId="141" xr:uid="{00000000-0005-0000-0000-00008C000000}"/>
    <cellStyle name="標準 24" xfId="142" xr:uid="{00000000-0005-0000-0000-00008D000000}"/>
    <cellStyle name="標準 25" xfId="143" xr:uid="{00000000-0005-0000-0000-00008E000000}"/>
    <cellStyle name="標準 26" xfId="144" xr:uid="{00000000-0005-0000-0000-00008F000000}"/>
    <cellStyle name="標準 27" xfId="145" xr:uid="{00000000-0005-0000-0000-000090000000}"/>
    <cellStyle name="標準 28" xfId="146" xr:uid="{00000000-0005-0000-0000-000091000000}"/>
    <cellStyle name="標準 29" xfId="147" xr:uid="{00000000-0005-0000-0000-000092000000}"/>
    <cellStyle name="標準 3" xfId="19" xr:uid="{00000000-0005-0000-0000-000093000000}"/>
    <cellStyle name="標準 3 2" xfId="148" xr:uid="{00000000-0005-0000-0000-000094000000}"/>
    <cellStyle name="標準 3 2 2" xfId="149" xr:uid="{00000000-0005-0000-0000-000095000000}"/>
    <cellStyle name="標準 3 3" xfId="150" xr:uid="{00000000-0005-0000-0000-000096000000}"/>
    <cellStyle name="標準 3 4" xfId="151" xr:uid="{00000000-0005-0000-0000-000097000000}"/>
    <cellStyle name="標準 3 5" xfId="152" xr:uid="{00000000-0005-0000-0000-000098000000}"/>
    <cellStyle name="標準 3 6" xfId="219" xr:uid="{00000000-0005-0000-0000-000099000000}"/>
    <cellStyle name="標準 30" xfId="153" xr:uid="{00000000-0005-0000-0000-00009A000000}"/>
    <cellStyle name="標準 31" xfId="154" xr:uid="{00000000-0005-0000-0000-00009B000000}"/>
    <cellStyle name="標準 32" xfId="155" xr:uid="{00000000-0005-0000-0000-00009C000000}"/>
    <cellStyle name="標準 33" xfId="156" xr:uid="{00000000-0005-0000-0000-00009D000000}"/>
    <cellStyle name="標準 33 2" xfId="157" xr:uid="{00000000-0005-0000-0000-00009E000000}"/>
    <cellStyle name="標準 34" xfId="158" xr:uid="{00000000-0005-0000-0000-00009F000000}"/>
    <cellStyle name="標準 34 2" xfId="159" xr:uid="{00000000-0005-0000-0000-0000A0000000}"/>
    <cellStyle name="標準 35" xfId="160" xr:uid="{00000000-0005-0000-0000-0000A1000000}"/>
    <cellStyle name="標準 36" xfId="161" xr:uid="{00000000-0005-0000-0000-0000A2000000}"/>
    <cellStyle name="標準 36 2" xfId="162" xr:uid="{00000000-0005-0000-0000-0000A3000000}"/>
    <cellStyle name="標準 37" xfId="163" xr:uid="{00000000-0005-0000-0000-0000A4000000}"/>
    <cellStyle name="標準 38" xfId="164" xr:uid="{00000000-0005-0000-0000-0000A5000000}"/>
    <cellStyle name="標準 39" xfId="165" xr:uid="{00000000-0005-0000-0000-0000A6000000}"/>
    <cellStyle name="標準 4" xfId="2" xr:uid="{00000000-0005-0000-0000-0000A7000000}"/>
    <cellStyle name="標準 4 2" xfId="166" xr:uid="{00000000-0005-0000-0000-0000A8000000}"/>
    <cellStyle name="標準 4 3" xfId="167" xr:uid="{00000000-0005-0000-0000-0000A9000000}"/>
    <cellStyle name="標準 4 4" xfId="218" xr:uid="{00000000-0005-0000-0000-0000AA000000}"/>
    <cellStyle name="標準 40" xfId="168" xr:uid="{00000000-0005-0000-0000-0000AB000000}"/>
    <cellStyle name="標準 41" xfId="169" xr:uid="{00000000-0005-0000-0000-0000AC000000}"/>
    <cellStyle name="標準 42" xfId="170" xr:uid="{00000000-0005-0000-0000-0000AD000000}"/>
    <cellStyle name="標準 43" xfId="171" xr:uid="{00000000-0005-0000-0000-0000AE000000}"/>
    <cellStyle name="標準 43 2" xfId="172" xr:uid="{00000000-0005-0000-0000-0000AF000000}"/>
    <cellStyle name="標準 44" xfId="173" xr:uid="{00000000-0005-0000-0000-0000B0000000}"/>
    <cellStyle name="標準 45" xfId="174" xr:uid="{00000000-0005-0000-0000-0000B1000000}"/>
    <cellStyle name="標準 45 2" xfId="175" xr:uid="{00000000-0005-0000-0000-0000B2000000}"/>
    <cellStyle name="標準 46" xfId="176" xr:uid="{00000000-0005-0000-0000-0000B3000000}"/>
    <cellStyle name="標準 46 2" xfId="177" xr:uid="{00000000-0005-0000-0000-0000B4000000}"/>
    <cellStyle name="標準 47" xfId="178" xr:uid="{00000000-0005-0000-0000-0000B5000000}"/>
    <cellStyle name="標準 48" xfId="179" xr:uid="{00000000-0005-0000-0000-0000B6000000}"/>
    <cellStyle name="標準 49" xfId="180" xr:uid="{00000000-0005-0000-0000-0000B7000000}"/>
    <cellStyle name="標準 5" xfId="181" xr:uid="{00000000-0005-0000-0000-0000B8000000}"/>
    <cellStyle name="標準 5 2" xfId="182" xr:uid="{00000000-0005-0000-0000-0000B9000000}"/>
    <cellStyle name="標準 50" xfId="183" xr:uid="{00000000-0005-0000-0000-0000BA000000}"/>
    <cellStyle name="標準 51" xfId="184" xr:uid="{00000000-0005-0000-0000-0000BB000000}"/>
    <cellStyle name="標準 52" xfId="185" xr:uid="{00000000-0005-0000-0000-0000BC000000}"/>
    <cellStyle name="標準 53" xfId="186" xr:uid="{00000000-0005-0000-0000-0000BD000000}"/>
    <cellStyle name="標準 54" xfId="187" xr:uid="{00000000-0005-0000-0000-0000BE000000}"/>
    <cellStyle name="標準 55" xfId="188" xr:uid="{00000000-0005-0000-0000-0000BF000000}"/>
    <cellStyle name="標準 56" xfId="189" xr:uid="{00000000-0005-0000-0000-0000C0000000}"/>
    <cellStyle name="標準 57" xfId="190" xr:uid="{00000000-0005-0000-0000-0000C1000000}"/>
    <cellStyle name="標準 58" xfId="191" xr:uid="{00000000-0005-0000-0000-0000C2000000}"/>
    <cellStyle name="標準 59" xfId="192" xr:uid="{00000000-0005-0000-0000-0000C3000000}"/>
    <cellStyle name="標準 6" xfId="193" xr:uid="{00000000-0005-0000-0000-0000C4000000}"/>
    <cellStyle name="標準 6 2" xfId="194" xr:uid="{00000000-0005-0000-0000-0000C5000000}"/>
    <cellStyle name="標準 6 2 2" xfId="195" xr:uid="{00000000-0005-0000-0000-0000C6000000}"/>
    <cellStyle name="標準 6 3" xfId="196" xr:uid="{00000000-0005-0000-0000-0000C7000000}"/>
    <cellStyle name="標準 60" xfId="197" xr:uid="{00000000-0005-0000-0000-0000C8000000}"/>
    <cellStyle name="標準 61" xfId="198" xr:uid="{00000000-0005-0000-0000-0000C9000000}"/>
    <cellStyle name="標準 62" xfId="199" xr:uid="{00000000-0005-0000-0000-0000CA000000}"/>
    <cellStyle name="標準 63" xfId="200" xr:uid="{00000000-0005-0000-0000-0000CB000000}"/>
    <cellStyle name="標準 64" xfId="201" xr:uid="{00000000-0005-0000-0000-0000CC000000}"/>
    <cellStyle name="標準 65" xfId="202" xr:uid="{00000000-0005-0000-0000-0000CD000000}"/>
    <cellStyle name="標準 66" xfId="203" xr:uid="{00000000-0005-0000-0000-0000CE000000}"/>
    <cellStyle name="標準 67" xfId="204" xr:uid="{00000000-0005-0000-0000-0000CF000000}"/>
    <cellStyle name="標準 68" xfId="205" xr:uid="{00000000-0005-0000-0000-0000D0000000}"/>
    <cellStyle name="標準 69" xfId="206" xr:uid="{00000000-0005-0000-0000-0000D1000000}"/>
    <cellStyle name="標準 7" xfId="207" xr:uid="{00000000-0005-0000-0000-0000D2000000}"/>
    <cellStyle name="標準 70" xfId="208" xr:uid="{00000000-0005-0000-0000-0000D3000000}"/>
    <cellStyle name="標準 71" xfId="209" xr:uid="{00000000-0005-0000-0000-0000D4000000}"/>
    <cellStyle name="標準 72" xfId="210" xr:uid="{00000000-0005-0000-0000-0000D5000000}"/>
    <cellStyle name="標準 73" xfId="211" xr:uid="{00000000-0005-0000-0000-0000D6000000}"/>
    <cellStyle name="標準 74" xfId="212" xr:uid="{00000000-0005-0000-0000-0000D7000000}"/>
    <cellStyle name="標準 75" xfId="221" xr:uid="{00000000-0005-0000-0000-0000D8000000}"/>
    <cellStyle name="標準 76" xfId="224" xr:uid="{18467E2E-6033-43C6-9E68-E4610FDD8A17}"/>
    <cellStyle name="標準 8" xfId="213" xr:uid="{00000000-0005-0000-0000-0000D9000000}"/>
    <cellStyle name="標準 9" xfId="214" xr:uid="{00000000-0005-0000-0000-0000DA000000}"/>
    <cellStyle name="標準(小数)" xfId="215" xr:uid="{00000000-0005-0000-0000-0000DB000000}"/>
    <cellStyle name="標準_060318【千葉市】技術提案書様式" xfId="226" xr:uid="{420D7AC1-8A77-493E-92C2-5ECE9259B7E7}"/>
    <cellStyle name="標準_電力様式案R02" xfId="222" xr:uid="{D3844237-3712-4391-A893-6099BEA099BB}"/>
    <cellStyle name="標準_様式案" xfId="223" xr:uid="{D5BC3042-578B-453E-A62F-7342FEF4ADB2}"/>
    <cellStyle name="未定義" xfId="216" xr:uid="{00000000-0005-0000-0000-0000DD000000}"/>
    <cellStyle name="良い 2" xfId="217" xr:uid="{00000000-0005-0000-0000-0000DE000000}"/>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76200</xdr:colOff>
      <xdr:row>2</xdr:row>
      <xdr:rowOff>0</xdr:rowOff>
    </xdr:from>
    <xdr:to>
      <xdr:col>6</xdr:col>
      <xdr:colOff>323850</xdr:colOff>
      <xdr:row>2</xdr:row>
      <xdr:rowOff>0</xdr:rowOff>
    </xdr:to>
    <xdr:sp macro="" textlink="">
      <xdr:nvSpPr>
        <xdr:cNvPr id="2" name="Text Box 1">
          <a:extLst>
            <a:ext uri="{FF2B5EF4-FFF2-40B4-BE49-F238E27FC236}">
              <a16:creationId xmlns:a16="http://schemas.microsoft.com/office/drawing/2014/main" id="{E1ABC65C-3B2F-42E1-8374-D44771A76AB0}"/>
            </a:ext>
          </a:extLst>
        </xdr:cNvPr>
        <xdr:cNvSpPr txBox="1">
          <a:spLocks noChangeArrowheads="1"/>
        </xdr:cNvSpPr>
      </xdr:nvSpPr>
      <xdr:spPr bwMode="auto">
        <a:xfrm>
          <a:off x="4191000" y="1714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2</a:t>
          </a:r>
        </a:p>
      </xdr:txBody>
    </xdr:sp>
    <xdr:clientData/>
  </xdr:twoCellAnchor>
  <xdr:twoCellAnchor>
    <xdr:from>
      <xdr:col>6</xdr:col>
      <xdr:colOff>76200</xdr:colOff>
      <xdr:row>25</xdr:row>
      <xdr:rowOff>0</xdr:rowOff>
    </xdr:from>
    <xdr:to>
      <xdr:col>6</xdr:col>
      <xdr:colOff>323850</xdr:colOff>
      <xdr:row>25</xdr:row>
      <xdr:rowOff>0</xdr:rowOff>
    </xdr:to>
    <xdr:sp macro="" textlink="">
      <xdr:nvSpPr>
        <xdr:cNvPr id="3" name="Text Box 29">
          <a:extLst>
            <a:ext uri="{FF2B5EF4-FFF2-40B4-BE49-F238E27FC236}">
              <a16:creationId xmlns:a16="http://schemas.microsoft.com/office/drawing/2014/main" id="{1D5AE269-ABE1-444E-B725-C56E7FB9C9B6}"/>
            </a:ext>
          </a:extLst>
        </xdr:cNvPr>
        <xdr:cNvSpPr txBox="1">
          <a:spLocks noChangeArrowheads="1"/>
        </xdr:cNvSpPr>
      </xdr:nvSpPr>
      <xdr:spPr bwMode="auto">
        <a:xfrm>
          <a:off x="4191000" y="70294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2</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2207;&#25324;&#349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工事予算総括表"/>
      <sheetName val="入力シート"/>
      <sheetName val="付託処理票控"/>
      <sheetName val="工事仕様書"/>
      <sheetName val="工事心得１"/>
      <sheetName val="設計内訳(積算表)"/>
      <sheetName val="設計内訳(品目表)"/>
      <sheetName val="付託処理票"/>
      <sheetName val="追加"/>
      <sheetName val="追加東発"/>
      <sheetName val="安全弁"/>
      <sheetName val="油圧防振器"/>
      <sheetName val="ﾊﾞｰﾅｰ開口Ａ"/>
      <sheetName val="ﾊﾞｰﾅｰ開口Ｂ"/>
      <sheetName val="水壁Ａ"/>
      <sheetName val="水壁Ｂ"/>
      <sheetName val="ﾊﾞｲﾌﾞﾚｰｼｮﾝ"/>
      <sheetName val="BTｹｰｼﾝｸﾞ"/>
      <sheetName val="PHｴｷｽﾊﾟﾝ"/>
      <sheetName val="MIXｷｬｽﾀｰ"/>
      <sheetName val="PHｷｬｽﾀｰ"/>
      <sheetName val="2SHｷｬｽﾀｰ"/>
      <sheetName val="節炭器ｹｰｼﾝｸﾞ"/>
      <sheetName val="AHｹｰｼﾝｸﾞ"/>
      <sheetName val="AHﾀﾞﾝﾊﾟｰ"/>
      <sheetName val="関連一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2E907-01C3-4CFF-999E-C11AD6CEB7E1}">
  <dimension ref="A3:I45"/>
  <sheetViews>
    <sheetView tabSelected="1" zoomScaleNormal="100" workbookViewId="0">
      <selection activeCell="G49" sqref="G49"/>
    </sheetView>
  </sheetViews>
  <sheetFormatPr defaultRowHeight="13.5"/>
  <sheetData>
    <row r="3" spans="1:9">
      <c r="A3" s="1064" t="s">
        <v>332</v>
      </c>
      <c r="B3" s="1065"/>
      <c r="C3" s="1065"/>
      <c r="D3" s="1065"/>
      <c r="E3" s="1065"/>
      <c r="F3" s="1065"/>
      <c r="G3" s="1065"/>
      <c r="H3" s="1065"/>
      <c r="I3" s="1065"/>
    </row>
    <row r="4" spans="1:9">
      <c r="A4" s="1065"/>
      <c r="B4" s="1065"/>
      <c r="C4" s="1065"/>
      <c r="D4" s="1065"/>
      <c r="E4" s="1065"/>
      <c r="F4" s="1065"/>
      <c r="G4" s="1065"/>
      <c r="H4" s="1065"/>
      <c r="I4" s="1065"/>
    </row>
    <row r="5" spans="1:9">
      <c r="A5" s="1065"/>
      <c r="B5" s="1065"/>
      <c r="C5" s="1065"/>
      <c r="D5" s="1065"/>
      <c r="E5" s="1065"/>
      <c r="F5" s="1065"/>
      <c r="G5" s="1065"/>
      <c r="H5" s="1065"/>
      <c r="I5" s="1065"/>
    </row>
    <row r="6" spans="1:9">
      <c r="A6" s="1065"/>
      <c r="B6" s="1065"/>
      <c r="C6" s="1065"/>
      <c r="D6" s="1065"/>
      <c r="E6" s="1065"/>
      <c r="F6" s="1065"/>
      <c r="G6" s="1065"/>
      <c r="H6" s="1065"/>
      <c r="I6" s="1065"/>
    </row>
    <row r="7" spans="1:9">
      <c r="A7" s="1065"/>
      <c r="B7" s="1065"/>
      <c r="C7" s="1065"/>
      <c r="D7" s="1065"/>
      <c r="E7" s="1065"/>
      <c r="F7" s="1065"/>
      <c r="G7" s="1065"/>
      <c r="H7" s="1065"/>
      <c r="I7" s="1065"/>
    </row>
    <row r="8" spans="1:9">
      <c r="A8" s="1065"/>
      <c r="B8" s="1065"/>
      <c r="C8" s="1065"/>
      <c r="D8" s="1065"/>
      <c r="E8" s="1065"/>
      <c r="F8" s="1065"/>
      <c r="G8" s="1065"/>
      <c r="H8" s="1065"/>
      <c r="I8" s="1065"/>
    </row>
    <row r="9" spans="1:9">
      <c r="A9" s="1065"/>
      <c r="B9" s="1065"/>
      <c r="C9" s="1065"/>
      <c r="D9" s="1065"/>
      <c r="E9" s="1065"/>
      <c r="F9" s="1065"/>
      <c r="G9" s="1065"/>
      <c r="H9" s="1065"/>
      <c r="I9" s="1065"/>
    </row>
    <row r="10" spans="1:9">
      <c r="A10" s="1065"/>
      <c r="B10" s="1065"/>
      <c r="C10" s="1065"/>
      <c r="D10" s="1065"/>
      <c r="E10" s="1065"/>
      <c r="F10" s="1065"/>
      <c r="G10" s="1065"/>
      <c r="H10" s="1065"/>
      <c r="I10" s="1065"/>
    </row>
    <row r="11" spans="1:9">
      <c r="A11" s="1065"/>
      <c r="B11" s="1065"/>
      <c r="C11" s="1065"/>
      <c r="D11" s="1065"/>
      <c r="E11" s="1065"/>
      <c r="F11" s="1065"/>
      <c r="G11" s="1065"/>
      <c r="H11" s="1065"/>
      <c r="I11" s="1065"/>
    </row>
    <row r="12" spans="1:9">
      <c r="A12" s="1065"/>
      <c r="B12" s="1065"/>
      <c r="C12" s="1065"/>
      <c r="D12" s="1065"/>
      <c r="E12" s="1065"/>
      <c r="F12" s="1065"/>
      <c r="G12" s="1065"/>
      <c r="H12" s="1065"/>
      <c r="I12" s="1065"/>
    </row>
    <row r="13" spans="1:9">
      <c r="A13" s="1065"/>
      <c r="B13" s="1065"/>
      <c r="C13" s="1065"/>
      <c r="D13" s="1065"/>
      <c r="E13" s="1065"/>
      <c r="F13" s="1065"/>
      <c r="G13" s="1065"/>
      <c r="H13" s="1065"/>
      <c r="I13" s="1065"/>
    </row>
    <row r="14" spans="1:9">
      <c r="A14" s="1065"/>
      <c r="B14" s="1065"/>
      <c r="C14" s="1065"/>
      <c r="D14" s="1065"/>
      <c r="E14" s="1065"/>
      <c r="F14" s="1065"/>
      <c r="G14" s="1065"/>
      <c r="H14" s="1065"/>
      <c r="I14" s="1065"/>
    </row>
    <row r="15" spans="1:9">
      <c r="A15" s="1065"/>
      <c r="B15" s="1065"/>
      <c r="C15" s="1065"/>
      <c r="D15" s="1065"/>
      <c r="E15" s="1065"/>
      <c r="F15" s="1065"/>
      <c r="G15" s="1065"/>
      <c r="H15" s="1065"/>
      <c r="I15" s="1065"/>
    </row>
    <row r="16" spans="1:9">
      <c r="A16" s="1065"/>
      <c r="B16" s="1065"/>
      <c r="C16" s="1065"/>
      <c r="D16" s="1065"/>
      <c r="E16" s="1065"/>
      <c r="F16" s="1065"/>
      <c r="G16" s="1065"/>
      <c r="H16" s="1065"/>
      <c r="I16" s="1065"/>
    </row>
    <row r="17" spans="1:9">
      <c r="A17" s="1065"/>
      <c r="B17" s="1065"/>
      <c r="C17" s="1065"/>
      <c r="D17" s="1065"/>
      <c r="E17" s="1065"/>
      <c r="F17" s="1065"/>
      <c r="G17" s="1065"/>
      <c r="H17" s="1065"/>
      <c r="I17" s="1065"/>
    </row>
    <row r="18" spans="1:9">
      <c r="A18" s="1065"/>
      <c r="B18" s="1065"/>
      <c r="C18" s="1065"/>
      <c r="D18" s="1065"/>
      <c r="E18" s="1065"/>
      <c r="F18" s="1065"/>
      <c r="G18" s="1065"/>
      <c r="H18" s="1065"/>
      <c r="I18" s="1065"/>
    </row>
    <row r="19" spans="1:9">
      <c r="A19" s="1065"/>
      <c r="B19" s="1065"/>
      <c r="C19" s="1065"/>
      <c r="D19" s="1065"/>
      <c r="E19" s="1065"/>
      <c r="F19" s="1065"/>
      <c r="G19" s="1065"/>
      <c r="H19" s="1065"/>
      <c r="I19" s="1065"/>
    </row>
    <row r="20" spans="1:9">
      <c r="A20" s="1065"/>
      <c r="B20" s="1065"/>
      <c r="C20" s="1065"/>
      <c r="D20" s="1065"/>
      <c r="E20" s="1065"/>
      <c r="F20" s="1065"/>
      <c r="G20" s="1065"/>
      <c r="H20" s="1065"/>
      <c r="I20" s="1065"/>
    </row>
    <row r="21" spans="1:9">
      <c r="A21" s="1065"/>
      <c r="B21" s="1065"/>
      <c r="C21" s="1065"/>
      <c r="D21" s="1065"/>
      <c r="E21" s="1065"/>
      <c r="F21" s="1065"/>
      <c r="G21" s="1065"/>
      <c r="H21" s="1065"/>
      <c r="I21" s="1065"/>
    </row>
    <row r="22" spans="1:9">
      <c r="A22" s="1065"/>
      <c r="B22" s="1065"/>
      <c r="C22" s="1065"/>
      <c r="D22" s="1065"/>
      <c r="E22" s="1065"/>
      <c r="F22" s="1065"/>
      <c r="G22" s="1065"/>
      <c r="H22" s="1065"/>
      <c r="I22" s="1065"/>
    </row>
    <row r="23" spans="1:9">
      <c r="A23" s="1065"/>
      <c r="B23" s="1065"/>
      <c r="C23" s="1065"/>
      <c r="D23" s="1065"/>
      <c r="E23" s="1065"/>
      <c r="F23" s="1065"/>
      <c r="G23" s="1065"/>
      <c r="H23" s="1065"/>
      <c r="I23" s="1065"/>
    </row>
    <row r="24" spans="1:9">
      <c r="A24" s="1065"/>
      <c r="B24" s="1065"/>
      <c r="C24" s="1065"/>
      <c r="D24" s="1065"/>
      <c r="E24" s="1065"/>
      <c r="F24" s="1065"/>
      <c r="G24" s="1065"/>
      <c r="H24" s="1065"/>
      <c r="I24" s="1065"/>
    </row>
    <row r="25" spans="1:9">
      <c r="A25" s="1065"/>
      <c r="B25" s="1065"/>
      <c r="C25" s="1065"/>
      <c r="D25" s="1065"/>
      <c r="E25" s="1065"/>
      <c r="F25" s="1065"/>
      <c r="G25" s="1065"/>
      <c r="H25" s="1065"/>
      <c r="I25" s="1065"/>
    </row>
    <row r="26" spans="1:9">
      <c r="A26" s="1065"/>
      <c r="B26" s="1065"/>
      <c r="C26" s="1065"/>
      <c r="D26" s="1065"/>
      <c r="E26" s="1065"/>
      <c r="F26" s="1065"/>
      <c r="G26" s="1065"/>
      <c r="H26" s="1065"/>
      <c r="I26" s="1065"/>
    </row>
    <row r="35" spans="1:9">
      <c r="A35" s="1066" t="s">
        <v>528</v>
      </c>
      <c r="B35" s="1065"/>
      <c r="C35" s="1065"/>
      <c r="D35" s="1065"/>
      <c r="E35" s="1065"/>
      <c r="F35" s="1065"/>
      <c r="G35" s="1065"/>
      <c r="H35" s="1065"/>
      <c r="I35" s="1065"/>
    </row>
    <row r="36" spans="1:9">
      <c r="A36" s="1065"/>
      <c r="B36" s="1065"/>
      <c r="C36" s="1065"/>
      <c r="D36" s="1065"/>
      <c r="E36" s="1065"/>
      <c r="F36" s="1065"/>
      <c r="G36" s="1065"/>
      <c r="H36" s="1065"/>
      <c r="I36" s="1065"/>
    </row>
    <row r="37" spans="1:9">
      <c r="A37" s="1065"/>
      <c r="B37" s="1065"/>
      <c r="C37" s="1065"/>
      <c r="D37" s="1065"/>
      <c r="E37" s="1065"/>
      <c r="F37" s="1065"/>
      <c r="G37" s="1065"/>
      <c r="H37" s="1065"/>
      <c r="I37" s="1065"/>
    </row>
    <row r="38" spans="1:9">
      <c r="A38" s="1065"/>
      <c r="B38" s="1065"/>
      <c r="C38" s="1065"/>
      <c r="D38" s="1065"/>
      <c r="E38" s="1065"/>
      <c r="F38" s="1065"/>
      <c r="G38" s="1065"/>
      <c r="H38" s="1065"/>
      <c r="I38" s="1065"/>
    </row>
    <row r="39" spans="1:9">
      <c r="A39" s="1065"/>
      <c r="B39" s="1065"/>
      <c r="C39" s="1065"/>
      <c r="D39" s="1065"/>
      <c r="E39" s="1065"/>
      <c r="F39" s="1065"/>
      <c r="G39" s="1065"/>
      <c r="H39" s="1065"/>
      <c r="I39" s="1065"/>
    </row>
    <row r="40" spans="1:9">
      <c r="A40" s="1065"/>
      <c r="B40" s="1065"/>
      <c r="C40" s="1065"/>
      <c r="D40" s="1065"/>
      <c r="E40" s="1065"/>
      <c r="F40" s="1065"/>
      <c r="G40" s="1065"/>
      <c r="H40" s="1065"/>
      <c r="I40" s="1065"/>
    </row>
    <row r="41" spans="1:9">
      <c r="A41" s="1065"/>
      <c r="B41" s="1065"/>
      <c r="C41" s="1065"/>
      <c r="D41" s="1065"/>
      <c r="E41" s="1065"/>
      <c r="F41" s="1065"/>
      <c r="G41" s="1065"/>
      <c r="H41" s="1065"/>
      <c r="I41" s="1065"/>
    </row>
    <row r="42" spans="1:9">
      <c r="A42" s="1065"/>
      <c r="B42" s="1065"/>
      <c r="C42" s="1065"/>
      <c r="D42" s="1065"/>
      <c r="E42" s="1065"/>
      <c r="F42" s="1065"/>
      <c r="G42" s="1065"/>
      <c r="H42" s="1065"/>
      <c r="I42" s="1065"/>
    </row>
    <row r="43" spans="1:9">
      <c r="A43" s="1065"/>
      <c r="B43" s="1065"/>
      <c r="C43" s="1065"/>
      <c r="D43" s="1065"/>
      <c r="E43" s="1065"/>
      <c r="F43" s="1065"/>
      <c r="G43" s="1065"/>
      <c r="H43" s="1065"/>
      <c r="I43" s="1065"/>
    </row>
    <row r="44" spans="1:9">
      <c r="A44" s="1065"/>
      <c r="B44" s="1065"/>
      <c r="C44" s="1065"/>
      <c r="D44" s="1065"/>
      <c r="E44" s="1065"/>
      <c r="F44" s="1065"/>
      <c r="G44" s="1065"/>
      <c r="H44" s="1065"/>
      <c r="I44" s="1065"/>
    </row>
    <row r="45" spans="1:9">
      <c r="A45" s="1065"/>
      <c r="B45" s="1065"/>
      <c r="C45" s="1065"/>
      <c r="D45" s="1065"/>
      <c r="E45" s="1065"/>
      <c r="F45" s="1065"/>
      <c r="G45" s="1065"/>
      <c r="H45" s="1065"/>
      <c r="I45" s="1065"/>
    </row>
  </sheetData>
  <mergeCells count="2">
    <mergeCell ref="A3:I26"/>
    <mergeCell ref="A35:I45"/>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B4762-0720-41AD-ACEC-49CBEE0A8104}">
  <sheetPr>
    <pageSetUpPr fitToPage="1"/>
  </sheetPr>
  <dimension ref="A1:Z27"/>
  <sheetViews>
    <sheetView showGridLines="0" view="pageBreakPreview" zoomScale="98" zoomScaleNormal="70" zoomScaleSheetLayoutView="98" workbookViewId="0"/>
  </sheetViews>
  <sheetFormatPr defaultColWidth="9" defaultRowHeight="13.5"/>
  <cols>
    <col min="1" max="1" width="4.75" style="429" customWidth="1"/>
    <col min="2" max="2" width="19.625" style="429" bestFit="1" customWidth="1"/>
    <col min="3" max="3" width="19.625" style="429" customWidth="1"/>
    <col min="4" max="4" width="9.5" style="753" customWidth="1"/>
    <col min="5" max="26" width="11.75" style="429" customWidth="1"/>
    <col min="27" max="16384" width="9" style="429"/>
  </cols>
  <sheetData>
    <row r="1" spans="1:26" ht="16.5" customHeight="1">
      <c r="Z1" s="330" t="s">
        <v>407</v>
      </c>
    </row>
    <row r="2" spans="1:26" s="683" customFormat="1" ht="16.5" customHeight="1">
      <c r="B2" s="1065" t="s">
        <v>359</v>
      </c>
      <c r="C2" s="1065"/>
      <c r="D2" s="1065"/>
      <c r="E2" s="1065"/>
      <c r="F2" s="1065"/>
      <c r="G2" s="1065"/>
      <c r="H2" s="1065"/>
      <c r="I2" s="1065"/>
      <c r="J2" s="1065"/>
      <c r="K2" s="1065"/>
      <c r="L2" s="1065"/>
      <c r="M2" s="1065"/>
      <c r="N2" s="1065"/>
      <c r="O2" s="1065"/>
      <c r="P2" s="1065"/>
      <c r="Q2" s="1065"/>
      <c r="R2" s="1065"/>
      <c r="S2" s="1065"/>
      <c r="T2" s="1065"/>
      <c r="U2" s="1065"/>
      <c r="V2" s="1065"/>
      <c r="W2" s="1065"/>
      <c r="X2" s="1065"/>
      <c r="Y2" s="1065"/>
      <c r="Z2" s="1065"/>
    </row>
    <row r="3" spans="1:26" ht="18" customHeight="1" thickBot="1">
      <c r="B3" s="425" t="s">
        <v>358</v>
      </c>
    </row>
    <row r="4" spans="1:26" ht="18" customHeight="1">
      <c r="A4" s="754"/>
      <c r="B4" s="1326"/>
      <c r="C4" s="1327"/>
      <c r="D4" s="1330" t="s">
        <v>357</v>
      </c>
      <c r="E4" s="328" t="s">
        <v>32</v>
      </c>
      <c r="F4" s="328" t="s">
        <v>33</v>
      </c>
      <c r="G4" s="328" t="s">
        <v>34</v>
      </c>
      <c r="H4" s="328" t="s">
        <v>35</v>
      </c>
      <c r="I4" s="328" t="s">
        <v>36</v>
      </c>
      <c r="J4" s="328" t="s">
        <v>37</v>
      </c>
      <c r="K4" s="328" t="s">
        <v>38</v>
      </c>
      <c r="L4" s="328" t="s">
        <v>39</v>
      </c>
      <c r="M4" s="328" t="s">
        <v>40</v>
      </c>
      <c r="N4" s="328" t="s">
        <v>41</v>
      </c>
      <c r="O4" s="328" t="s">
        <v>42</v>
      </c>
      <c r="P4" s="328" t="s">
        <v>43</v>
      </c>
      <c r="Q4" s="328" t="s">
        <v>44</v>
      </c>
      <c r="R4" s="328" t="s">
        <v>57</v>
      </c>
      <c r="S4" s="328" t="s">
        <v>58</v>
      </c>
      <c r="T4" s="328" t="s">
        <v>59</v>
      </c>
      <c r="U4" s="328" t="s">
        <v>60</v>
      </c>
      <c r="V4" s="328" t="s">
        <v>61</v>
      </c>
      <c r="W4" s="328" t="s">
        <v>62</v>
      </c>
      <c r="X4" s="328" t="s">
        <v>93</v>
      </c>
      <c r="Y4" s="328" t="s">
        <v>94</v>
      </c>
      <c r="Z4" s="1324" t="s">
        <v>50</v>
      </c>
    </row>
    <row r="5" spans="1:26" ht="18" customHeight="1">
      <c r="A5" s="755"/>
      <c r="B5" s="1328"/>
      <c r="C5" s="1329"/>
      <c r="D5" s="1331"/>
      <c r="E5" s="329" t="s">
        <v>15</v>
      </c>
      <c r="F5" s="329" t="s">
        <v>16</v>
      </c>
      <c r="G5" s="329" t="s">
        <v>17</v>
      </c>
      <c r="H5" s="329" t="s">
        <v>18</v>
      </c>
      <c r="I5" s="329" t="s">
        <v>19</v>
      </c>
      <c r="J5" s="329" t="s">
        <v>20</v>
      </c>
      <c r="K5" s="329" t="s">
        <v>21</v>
      </c>
      <c r="L5" s="329" t="s">
        <v>22</v>
      </c>
      <c r="M5" s="329" t="s">
        <v>23</v>
      </c>
      <c r="N5" s="329" t="s">
        <v>24</v>
      </c>
      <c r="O5" s="329" t="s">
        <v>25</v>
      </c>
      <c r="P5" s="329" t="s">
        <v>26</v>
      </c>
      <c r="Q5" s="329" t="s">
        <v>27</v>
      </c>
      <c r="R5" s="329" t="s">
        <v>51</v>
      </c>
      <c r="S5" s="329" t="s">
        <v>52</v>
      </c>
      <c r="T5" s="329" t="s">
        <v>53</v>
      </c>
      <c r="U5" s="329" t="s">
        <v>54</v>
      </c>
      <c r="V5" s="329" t="s">
        <v>55</v>
      </c>
      <c r="W5" s="329" t="s">
        <v>56</v>
      </c>
      <c r="X5" s="329" t="s">
        <v>95</v>
      </c>
      <c r="Y5" s="329" t="s">
        <v>96</v>
      </c>
      <c r="Z5" s="1325"/>
    </row>
    <row r="6" spans="1:26" ht="23.25" customHeight="1">
      <c r="A6" s="755"/>
      <c r="B6" s="1334" t="s">
        <v>356</v>
      </c>
      <c r="C6" s="422" t="s">
        <v>395</v>
      </c>
      <c r="D6" s="756" t="s">
        <v>360</v>
      </c>
      <c r="E6" s="325"/>
      <c r="F6" s="757"/>
      <c r="G6" s="757"/>
      <c r="H6" s="757"/>
      <c r="I6" s="757"/>
      <c r="J6" s="757"/>
      <c r="K6" s="757"/>
      <c r="L6" s="757"/>
      <c r="M6" s="757"/>
      <c r="N6" s="757"/>
      <c r="O6" s="757"/>
      <c r="P6" s="757"/>
      <c r="Q6" s="757"/>
      <c r="R6" s="757"/>
      <c r="S6" s="757"/>
      <c r="T6" s="757"/>
      <c r="U6" s="757"/>
      <c r="V6" s="757"/>
      <c r="W6" s="757"/>
      <c r="X6" s="757"/>
      <c r="Y6" s="757"/>
      <c r="Z6" s="758">
        <f>SUM(E6:Y6)</f>
        <v>0</v>
      </c>
    </row>
    <row r="7" spans="1:26" ht="23.25" customHeight="1">
      <c r="A7" s="755"/>
      <c r="B7" s="1335"/>
      <c r="C7" s="423" t="s">
        <v>355</v>
      </c>
      <c r="D7" s="759" t="s">
        <v>361</v>
      </c>
      <c r="E7" s="760"/>
      <c r="F7" s="760"/>
      <c r="G7" s="760"/>
      <c r="H7" s="326"/>
      <c r="I7" s="760"/>
      <c r="J7" s="760"/>
      <c r="K7" s="760"/>
      <c r="L7" s="760"/>
      <c r="M7" s="760"/>
      <c r="N7" s="760"/>
      <c r="O7" s="760"/>
      <c r="P7" s="760"/>
      <c r="Q7" s="760"/>
      <c r="R7" s="760"/>
      <c r="S7" s="760"/>
      <c r="T7" s="760"/>
      <c r="U7" s="760"/>
      <c r="V7" s="760"/>
      <c r="W7" s="760"/>
      <c r="X7" s="760"/>
      <c r="Y7" s="760"/>
      <c r="Z7" s="761">
        <f>SUM(E7:Y7)</f>
        <v>0</v>
      </c>
    </row>
    <row r="8" spans="1:26" ht="23.25" customHeight="1">
      <c r="A8" s="755"/>
      <c r="B8" s="1335"/>
      <c r="C8" s="762" t="s">
        <v>352</v>
      </c>
      <c r="D8" s="763" t="s">
        <v>361</v>
      </c>
      <c r="E8" s="764">
        <f t="shared" ref="E8:P8" si="0">SUM(E6:E7)</f>
        <v>0</v>
      </c>
      <c r="F8" s="764">
        <f t="shared" si="0"/>
        <v>0</v>
      </c>
      <c r="G8" s="764">
        <f t="shared" si="0"/>
        <v>0</v>
      </c>
      <c r="H8" s="764">
        <f t="shared" si="0"/>
        <v>0</v>
      </c>
      <c r="I8" s="764">
        <f t="shared" si="0"/>
        <v>0</v>
      </c>
      <c r="J8" s="764">
        <f t="shared" si="0"/>
        <v>0</v>
      </c>
      <c r="K8" s="764">
        <f t="shared" si="0"/>
        <v>0</v>
      </c>
      <c r="L8" s="764">
        <f t="shared" si="0"/>
        <v>0</v>
      </c>
      <c r="M8" s="764">
        <f t="shared" si="0"/>
        <v>0</v>
      </c>
      <c r="N8" s="764">
        <f t="shared" si="0"/>
        <v>0</v>
      </c>
      <c r="O8" s="764">
        <f t="shared" si="0"/>
        <v>0</v>
      </c>
      <c r="P8" s="764">
        <f t="shared" si="0"/>
        <v>0</v>
      </c>
      <c r="Q8" s="764">
        <f t="shared" ref="Q8:Y8" si="1">SUM(Q6:Q7)</f>
        <v>0</v>
      </c>
      <c r="R8" s="764">
        <f t="shared" si="1"/>
        <v>0</v>
      </c>
      <c r="S8" s="764">
        <f t="shared" si="1"/>
        <v>0</v>
      </c>
      <c r="T8" s="764">
        <f t="shared" si="1"/>
        <v>0</v>
      </c>
      <c r="U8" s="764">
        <f t="shared" si="1"/>
        <v>0</v>
      </c>
      <c r="V8" s="764">
        <f t="shared" si="1"/>
        <v>0</v>
      </c>
      <c r="W8" s="764">
        <f t="shared" si="1"/>
        <v>0</v>
      </c>
      <c r="X8" s="764">
        <f t="shared" si="1"/>
        <v>0</v>
      </c>
      <c r="Y8" s="764">
        <f t="shared" si="1"/>
        <v>0</v>
      </c>
      <c r="Z8" s="765">
        <f>SUM(Z6:Z7)</f>
        <v>0</v>
      </c>
    </row>
    <row r="9" spans="1:26" ht="23.25" customHeight="1">
      <c r="A9" s="755"/>
      <c r="B9" s="1332" t="s">
        <v>354</v>
      </c>
      <c r="C9" s="424" t="s">
        <v>396</v>
      </c>
      <c r="D9" s="756" t="s">
        <v>362</v>
      </c>
      <c r="E9" s="327"/>
      <c r="F9" s="766"/>
      <c r="G9" s="766"/>
      <c r="H9" s="766"/>
      <c r="I9" s="766"/>
      <c r="J9" s="766"/>
      <c r="K9" s="766"/>
      <c r="L9" s="766"/>
      <c r="M9" s="766"/>
      <c r="N9" s="766"/>
      <c r="O9" s="766"/>
      <c r="P9" s="766"/>
      <c r="Q9" s="766"/>
      <c r="R9" s="766"/>
      <c r="S9" s="766"/>
      <c r="T9" s="766"/>
      <c r="U9" s="766"/>
      <c r="V9" s="766"/>
      <c r="W9" s="766"/>
      <c r="X9" s="766"/>
      <c r="Y9" s="766"/>
      <c r="Z9" s="767">
        <f>SUM(E9:Y9)</f>
        <v>0</v>
      </c>
    </row>
    <row r="10" spans="1:26" ht="23.25" customHeight="1">
      <c r="A10" s="755"/>
      <c r="B10" s="1332"/>
      <c r="C10" s="424" t="s">
        <v>353</v>
      </c>
      <c r="D10" s="768" t="s">
        <v>362</v>
      </c>
      <c r="E10" s="327"/>
      <c r="F10" s="766"/>
      <c r="G10" s="766"/>
      <c r="H10" s="766"/>
      <c r="I10" s="766"/>
      <c r="J10" s="766"/>
      <c r="K10" s="766"/>
      <c r="L10" s="766"/>
      <c r="M10" s="766"/>
      <c r="N10" s="766"/>
      <c r="O10" s="766"/>
      <c r="P10" s="766"/>
      <c r="Q10" s="766"/>
      <c r="R10" s="766"/>
      <c r="S10" s="766"/>
      <c r="T10" s="766"/>
      <c r="U10" s="766"/>
      <c r="V10" s="766"/>
      <c r="W10" s="766"/>
      <c r="X10" s="766"/>
      <c r="Y10" s="766"/>
      <c r="Z10" s="767">
        <f>SUM(E10:Y10)</f>
        <v>0</v>
      </c>
    </row>
    <row r="11" spans="1:26" ht="23.25" customHeight="1" thickBot="1">
      <c r="A11" s="755"/>
      <c r="B11" s="1333"/>
      <c r="C11" s="769" t="s">
        <v>352</v>
      </c>
      <c r="D11" s="770" t="s">
        <v>362</v>
      </c>
      <c r="E11" s="771">
        <f t="shared" ref="E11:Z11" si="2">SUM(E9:E10)</f>
        <v>0</v>
      </c>
      <c r="F11" s="771">
        <f t="shared" si="2"/>
        <v>0</v>
      </c>
      <c r="G11" s="771">
        <f t="shared" si="2"/>
        <v>0</v>
      </c>
      <c r="H11" s="771">
        <f t="shared" si="2"/>
        <v>0</v>
      </c>
      <c r="I11" s="771">
        <f t="shared" si="2"/>
        <v>0</v>
      </c>
      <c r="J11" s="771">
        <f t="shared" si="2"/>
        <v>0</v>
      </c>
      <c r="K11" s="771">
        <f t="shared" si="2"/>
        <v>0</v>
      </c>
      <c r="L11" s="771">
        <f t="shared" si="2"/>
        <v>0</v>
      </c>
      <c r="M11" s="771">
        <f t="shared" si="2"/>
        <v>0</v>
      </c>
      <c r="N11" s="771">
        <f t="shared" si="2"/>
        <v>0</v>
      </c>
      <c r="O11" s="771">
        <f t="shared" si="2"/>
        <v>0</v>
      </c>
      <c r="P11" s="771">
        <f t="shared" si="2"/>
        <v>0</v>
      </c>
      <c r="Q11" s="771">
        <f t="shared" si="2"/>
        <v>0</v>
      </c>
      <c r="R11" s="771">
        <f t="shared" si="2"/>
        <v>0</v>
      </c>
      <c r="S11" s="771">
        <f t="shared" si="2"/>
        <v>0</v>
      </c>
      <c r="T11" s="771">
        <f t="shared" si="2"/>
        <v>0</v>
      </c>
      <c r="U11" s="771">
        <f t="shared" si="2"/>
        <v>0</v>
      </c>
      <c r="V11" s="771">
        <f t="shared" si="2"/>
        <v>0</v>
      </c>
      <c r="W11" s="771">
        <f t="shared" si="2"/>
        <v>0</v>
      </c>
      <c r="X11" s="771">
        <f t="shared" si="2"/>
        <v>0</v>
      </c>
      <c r="Y11" s="771">
        <f t="shared" si="2"/>
        <v>0</v>
      </c>
      <c r="Z11" s="772">
        <f t="shared" si="2"/>
        <v>0</v>
      </c>
    </row>
    <row r="12" spans="1:26" ht="23.25" customHeight="1">
      <c r="A12" s="755"/>
      <c r="B12" s="1057" t="s">
        <v>504</v>
      </c>
      <c r="C12" s="1056"/>
      <c r="D12" s="1055"/>
      <c r="E12" s="784"/>
      <c r="F12" s="784"/>
      <c r="G12" s="784"/>
      <c r="H12" s="784"/>
      <c r="I12" s="784"/>
      <c r="J12" s="784"/>
      <c r="K12" s="784"/>
      <c r="L12" s="784"/>
      <c r="M12" s="784"/>
      <c r="N12" s="784"/>
      <c r="O12" s="784"/>
      <c r="P12" s="784"/>
      <c r="Q12" s="784"/>
      <c r="R12" s="784"/>
      <c r="S12" s="784"/>
      <c r="T12" s="784"/>
      <c r="U12" s="784"/>
      <c r="V12" s="784"/>
      <c r="W12" s="784"/>
      <c r="X12" s="784"/>
      <c r="Y12" s="784"/>
      <c r="Z12" s="784"/>
    </row>
    <row r="13" spans="1:26" ht="18" customHeight="1">
      <c r="F13" s="753"/>
      <c r="G13" s="753"/>
      <c r="H13" s="773"/>
    </row>
    <row r="14" spans="1:26" ht="18" customHeight="1" thickBot="1">
      <c r="B14" s="425" t="s">
        <v>519</v>
      </c>
      <c r="D14" s="774"/>
    </row>
    <row r="15" spans="1:26" ht="18" customHeight="1">
      <c r="A15" s="754"/>
      <c r="B15" s="1326"/>
      <c r="C15" s="1327"/>
      <c r="D15" s="1330" t="s">
        <v>357</v>
      </c>
      <c r="E15" s="328" t="s">
        <v>32</v>
      </c>
      <c r="F15" s="328" t="s">
        <v>33</v>
      </c>
      <c r="G15" s="328" t="s">
        <v>34</v>
      </c>
      <c r="H15" s="328" t="s">
        <v>35</v>
      </c>
      <c r="I15" s="328" t="s">
        <v>36</v>
      </c>
      <c r="J15" s="328" t="s">
        <v>37</v>
      </c>
      <c r="K15" s="328" t="s">
        <v>38</v>
      </c>
      <c r="L15" s="328" t="s">
        <v>39</v>
      </c>
      <c r="M15" s="328" t="s">
        <v>40</v>
      </c>
      <c r="N15" s="328" t="s">
        <v>41</v>
      </c>
      <c r="O15" s="328" t="s">
        <v>42</v>
      </c>
      <c r="P15" s="328" t="s">
        <v>43</v>
      </c>
      <c r="Q15" s="328" t="s">
        <v>44</v>
      </c>
      <c r="R15" s="328" t="s">
        <v>57</v>
      </c>
      <c r="S15" s="328" t="s">
        <v>58</v>
      </c>
      <c r="T15" s="328" t="s">
        <v>59</v>
      </c>
      <c r="U15" s="328" t="s">
        <v>60</v>
      </c>
      <c r="V15" s="328" t="s">
        <v>61</v>
      </c>
      <c r="W15" s="328" t="s">
        <v>62</v>
      </c>
      <c r="X15" s="328" t="s">
        <v>93</v>
      </c>
      <c r="Y15" s="328" t="s">
        <v>94</v>
      </c>
      <c r="Z15" s="1324" t="s">
        <v>50</v>
      </c>
    </row>
    <row r="16" spans="1:26" ht="18" customHeight="1">
      <c r="A16" s="755"/>
      <c r="B16" s="1328"/>
      <c r="C16" s="1329"/>
      <c r="D16" s="1331"/>
      <c r="E16" s="329" t="s">
        <v>15</v>
      </c>
      <c r="F16" s="329" t="s">
        <v>16</v>
      </c>
      <c r="G16" s="329" t="s">
        <v>17</v>
      </c>
      <c r="H16" s="329" t="s">
        <v>18</v>
      </c>
      <c r="I16" s="329" t="s">
        <v>19</v>
      </c>
      <c r="J16" s="329" t="s">
        <v>20</v>
      </c>
      <c r="K16" s="329" t="s">
        <v>21</v>
      </c>
      <c r="L16" s="329" t="s">
        <v>22</v>
      </c>
      <c r="M16" s="329" t="s">
        <v>23</v>
      </c>
      <c r="N16" s="329" t="s">
        <v>24</v>
      </c>
      <c r="O16" s="329" t="s">
        <v>25</v>
      </c>
      <c r="P16" s="329" t="s">
        <v>26</v>
      </c>
      <c r="Q16" s="329" t="s">
        <v>27</v>
      </c>
      <c r="R16" s="329" t="s">
        <v>51</v>
      </c>
      <c r="S16" s="329" t="s">
        <v>52</v>
      </c>
      <c r="T16" s="329" t="s">
        <v>53</v>
      </c>
      <c r="U16" s="329" t="s">
        <v>54</v>
      </c>
      <c r="V16" s="329" t="s">
        <v>55</v>
      </c>
      <c r="W16" s="329" t="s">
        <v>56</v>
      </c>
      <c r="X16" s="329" t="s">
        <v>95</v>
      </c>
      <c r="Y16" s="329" t="s">
        <v>96</v>
      </c>
      <c r="Z16" s="1325"/>
    </row>
    <row r="17" spans="2:26" ht="23.25" customHeight="1">
      <c r="B17" s="1322" t="s">
        <v>399</v>
      </c>
      <c r="C17" s="427" t="s">
        <v>404</v>
      </c>
      <c r="D17" s="426" t="s">
        <v>397</v>
      </c>
      <c r="E17" s="775"/>
      <c r="F17" s="775"/>
      <c r="G17" s="775"/>
      <c r="H17" s="775"/>
      <c r="I17" s="775"/>
      <c r="J17" s="775"/>
      <c r="K17" s="775"/>
      <c r="L17" s="775"/>
      <c r="M17" s="775"/>
      <c r="N17" s="775"/>
      <c r="O17" s="775"/>
      <c r="P17" s="775"/>
      <c r="Q17" s="775"/>
      <c r="R17" s="775"/>
      <c r="S17" s="775"/>
      <c r="T17" s="775"/>
      <c r="U17" s="775"/>
      <c r="V17" s="775"/>
      <c r="W17" s="775"/>
      <c r="X17" s="775"/>
      <c r="Y17" s="775"/>
      <c r="Z17" s="776">
        <f>SUM(E17:Y17)</f>
        <v>0</v>
      </c>
    </row>
    <row r="18" spans="2:26" ht="23.25" customHeight="1">
      <c r="B18" s="1323"/>
      <c r="C18" s="428" t="s">
        <v>405</v>
      </c>
      <c r="D18" s="777" t="s">
        <v>397</v>
      </c>
      <c r="E18" s="778"/>
      <c r="F18" s="778"/>
      <c r="G18" s="778"/>
      <c r="H18" s="778"/>
      <c r="I18" s="778"/>
      <c r="J18" s="778"/>
      <c r="K18" s="778"/>
      <c r="L18" s="778"/>
      <c r="M18" s="778"/>
      <c r="N18" s="778"/>
      <c r="O18" s="778"/>
      <c r="P18" s="778"/>
      <c r="Q18" s="778"/>
      <c r="R18" s="778"/>
      <c r="S18" s="778"/>
      <c r="T18" s="778"/>
      <c r="U18" s="778"/>
      <c r="V18" s="778"/>
      <c r="W18" s="778"/>
      <c r="X18" s="778"/>
      <c r="Y18" s="778"/>
      <c r="Z18" s="779">
        <f>SUM(E18:Y18)</f>
        <v>0</v>
      </c>
    </row>
    <row r="19" spans="2:26" ht="23.25" customHeight="1" thickBot="1">
      <c r="B19" s="665" t="s">
        <v>400</v>
      </c>
      <c r="C19" s="666" t="s">
        <v>398</v>
      </c>
      <c r="D19" s="780" t="s">
        <v>397</v>
      </c>
      <c r="E19" s="781"/>
      <c r="F19" s="781"/>
      <c r="G19" s="781"/>
      <c r="H19" s="781"/>
      <c r="I19" s="782"/>
      <c r="J19" s="782"/>
      <c r="K19" s="782"/>
      <c r="L19" s="782"/>
      <c r="M19" s="782"/>
      <c r="N19" s="782"/>
      <c r="O19" s="782"/>
      <c r="P19" s="782"/>
      <c r="Q19" s="782"/>
      <c r="R19" s="782"/>
      <c r="S19" s="782"/>
      <c r="T19" s="782"/>
      <c r="U19" s="782"/>
      <c r="V19" s="782"/>
      <c r="W19" s="782"/>
      <c r="X19" s="782"/>
      <c r="Y19" s="782"/>
      <c r="Z19" s="783">
        <f>SUM(E19:Y19)</f>
        <v>0</v>
      </c>
    </row>
    <row r="20" spans="2:26" ht="18" customHeight="1">
      <c r="C20" s="753"/>
      <c r="D20" s="774"/>
      <c r="E20" s="784"/>
      <c r="F20" s="784"/>
      <c r="G20" s="784"/>
      <c r="H20" s="784"/>
      <c r="I20" s="784"/>
      <c r="J20" s="784"/>
      <c r="K20" s="784"/>
      <c r="L20" s="784"/>
      <c r="M20" s="784"/>
      <c r="N20" s="784"/>
      <c r="O20" s="784"/>
      <c r="P20" s="784"/>
      <c r="Q20" s="784"/>
    </row>
    <row r="21" spans="2:26" ht="18" customHeight="1" thickBot="1">
      <c r="B21" s="429" t="s">
        <v>401</v>
      </c>
      <c r="E21" s="785"/>
      <c r="F21" s="774"/>
      <c r="G21" s="753"/>
      <c r="H21" s="773"/>
    </row>
    <row r="22" spans="2:26" ht="18" customHeight="1" thickBot="1">
      <c r="B22" s="430" t="s">
        <v>402</v>
      </c>
      <c r="C22" s="786"/>
      <c r="D22" s="431" t="s">
        <v>435</v>
      </c>
      <c r="E22" s="787"/>
      <c r="F22" s="774"/>
      <c r="G22" s="753"/>
      <c r="H22" s="773"/>
    </row>
    <row r="23" spans="2:26" ht="18" customHeight="1">
      <c r="B23" s="429" t="s">
        <v>518</v>
      </c>
      <c r="C23" s="753"/>
      <c r="D23" s="774"/>
      <c r="E23" s="784"/>
      <c r="F23" s="784"/>
      <c r="G23" s="784"/>
      <c r="H23" s="784"/>
      <c r="I23" s="784"/>
      <c r="J23" s="784"/>
      <c r="K23" s="784"/>
      <c r="L23" s="784"/>
      <c r="M23" s="784"/>
      <c r="N23" s="784"/>
      <c r="O23" s="784"/>
      <c r="P23" s="784"/>
      <c r="Q23" s="784"/>
    </row>
    <row r="24" spans="2:26" ht="18" customHeight="1">
      <c r="C24" s="753"/>
      <c r="D24" s="774"/>
      <c r="E24" s="784"/>
      <c r="F24" s="784"/>
      <c r="G24" s="784"/>
      <c r="H24" s="784"/>
      <c r="I24" s="784"/>
      <c r="J24" s="784"/>
      <c r="K24" s="784"/>
      <c r="L24" s="784"/>
      <c r="M24" s="784"/>
      <c r="N24" s="784"/>
      <c r="O24" s="784"/>
      <c r="P24" s="784"/>
      <c r="Q24" s="784"/>
    </row>
    <row r="25" spans="2:26" ht="18" customHeight="1" thickBot="1">
      <c r="B25" s="429" t="s">
        <v>403</v>
      </c>
      <c r="D25" s="774"/>
    </row>
    <row r="26" spans="2:26" ht="18" customHeight="1">
      <c r="B26" s="1319" t="s">
        <v>351</v>
      </c>
      <c r="C26" s="1320"/>
      <c r="D26" s="1317" t="s">
        <v>350</v>
      </c>
      <c r="E26" s="1317"/>
      <c r="F26" s="1318"/>
      <c r="H26" s="753"/>
      <c r="I26" s="1321"/>
      <c r="J26" s="1321"/>
      <c r="K26" s="1321"/>
    </row>
    <row r="27" spans="2:26" ht="18" customHeight="1" thickBot="1">
      <c r="B27" s="1315"/>
      <c r="C27" s="1316"/>
      <c r="D27" s="1313"/>
      <c r="E27" s="1313"/>
      <c r="F27" s="1314"/>
      <c r="H27" s="753"/>
      <c r="I27" s="1321"/>
      <c r="J27" s="1321"/>
      <c r="K27" s="1321"/>
    </row>
  </sheetData>
  <protectedRanges>
    <protectedRange sqref="E17:Y19 E9:Y10 E6:Y7" name="範囲1"/>
  </protectedRanges>
  <mergeCells count="16">
    <mergeCell ref="B17:B18"/>
    <mergeCell ref="Z4:Z5"/>
    <mergeCell ref="B4:C5"/>
    <mergeCell ref="B2:Z2"/>
    <mergeCell ref="B15:C16"/>
    <mergeCell ref="D15:D16"/>
    <mergeCell ref="Z15:Z16"/>
    <mergeCell ref="B9:B11"/>
    <mergeCell ref="D4:D5"/>
    <mergeCell ref="B6:B8"/>
    <mergeCell ref="D27:F27"/>
    <mergeCell ref="B27:C27"/>
    <mergeCell ref="D26:F26"/>
    <mergeCell ref="B26:C26"/>
    <mergeCell ref="I26:K26"/>
    <mergeCell ref="I27:K27"/>
  </mergeCells>
  <phoneticPr fontId="3"/>
  <printOptions horizontalCentered="1"/>
  <pageMargins left="0.59055118110236227" right="0.59055118110236227" top="0.70866141732283472" bottom="0.51181102362204722" header="0.51181102362204722" footer="0.51181102362204722"/>
  <pageSetup paperSize="8" scale="64" orientation="landscape" r:id="rId1"/>
  <headerFooter alignWithMargins="0">
    <oddHeader>&amp;R&amp;"+,標準"（&amp;A）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4A87A-5410-49E3-B578-54021773FAC9}">
  <sheetPr>
    <pageSetUpPr fitToPage="1"/>
  </sheetPr>
  <dimension ref="A1:AC58"/>
  <sheetViews>
    <sheetView showGridLines="0" view="pageBreakPreview" topLeftCell="A3" zoomScaleNormal="100" zoomScaleSheetLayoutView="100" workbookViewId="0">
      <selection activeCell="A23" sqref="A23:C23"/>
    </sheetView>
  </sheetViews>
  <sheetFormatPr defaultRowHeight="13.5"/>
  <cols>
    <col min="1" max="1" width="2.5" style="683" customWidth="1"/>
    <col min="2" max="2" width="11.125" style="683" customWidth="1"/>
    <col min="3" max="3" width="10.25" style="683" bestFit="1" customWidth="1"/>
    <col min="4" max="28" width="7.5" style="683" customWidth="1"/>
    <col min="29" max="29" width="9.625" style="683" customWidth="1"/>
    <col min="30" max="258" width="9" style="683"/>
    <col min="259" max="259" width="2.5" style="683" customWidth="1"/>
    <col min="260" max="260" width="11.125" style="683" customWidth="1"/>
    <col min="261" max="261" width="10.25" style="683" bestFit="1" customWidth="1"/>
    <col min="262" max="284" width="7.5" style="683" customWidth="1"/>
    <col min="285" max="285" width="9.625" style="683" customWidth="1"/>
    <col min="286" max="514" width="9" style="683"/>
    <col min="515" max="515" width="2.5" style="683" customWidth="1"/>
    <col min="516" max="516" width="11.125" style="683" customWidth="1"/>
    <col min="517" max="517" width="10.25" style="683" bestFit="1" customWidth="1"/>
    <col min="518" max="540" width="7.5" style="683" customWidth="1"/>
    <col min="541" max="541" width="9.625" style="683" customWidth="1"/>
    <col min="542" max="770" width="9" style="683"/>
    <col min="771" max="771" width="2.5" style="683" customWidth="1"/>
    <col min="772" max="772" width="11.125" style="683" customWidth="1"/>
    <col min="773" max="773" width="10.25" style="683" bestFit="1" customWidth="1"/>
    <col min="774" max="796" width="7.5" style="683" customWidth="1"/>
    <col min="797" max="797" width="9.625" style="683" customWidth="1"/>
    <col min="798" max="1026" width="9" style="683"/>
    <col min="1027" max="1027" width="2.5" style="683" customWidth="1"/>
    <col min="1028" max="1028" width="11.125" style="683" customWidth="1"/>
    <col min="1029" max="1029" width="10.25" style="683" bestFit="1" customWidth="1"/>
    <col min="1030" max="1052" width="7.5" style="683" customWidth="1"/>
    <col min="1053" max="1053" width="9.625" style="683" customWidth="1"/>
    <col min="1054" max="1282" width="9" style="683"/>
    <col min="1283" max="1283" width="2.5" style="683" customWidth="1"/>
    <col min="1284" max="1284" width="11.125" style="683" customWidth="1"/>
    <col min="1285" max="1285" width="10.25" style="683" bestFit="1" customWidth="1"/>
    <col min="1286" max="1308" width="7.5" style="683" customWidth="1"/>
    <col min="1309" max="1309" width="9.625" style="683" customWidth="1"/>
    <col min="1310" max="1538" width="9" style="683"/>
    <col min="1539" max="1539" width="2.5" style="683" customWidth="1"/>
    <col min="1540" max="1540" width="11.125" style="683" customWidth="1"/>
    <col min="1541" max="1541" width="10.25" style="683" bestFit="1" customWidth="1"/>
    <col min="1542" max="1564" width="7.5" style="683" customWidth="1"/>
    <col min="1565" max="1565" width="9.625" style="683" customWidth="1"/>
    <col min="1566" max="1794" width="9" style="683"/>
    <col min="1795" max="1795" width="2.5" style="683" customWidth="1"/>
    <col min="1796" max="1796" width="11.125" style="683" customWidth="1"/>
    <col min="1797" max="1797" width="10.25" style="683" bestFit="1" customWidth="1"/>
    <col min="1798" max="1820" width="7.5" style="683" customWidth="1"/>
    <col min="1821" max="1821" width="9.625" style="683" customWidth="1"/>
    <col min="1822" max="2050" width="9" style="683"/>
    <col min="2051" max="2051" width="2.5" style="683" customWidth="1"/>
    <col min="2052" max="2052" width="11.125" style="683" customWidth="1"/>
    <col min="2053" max="2053" width="10.25" style="683" bestFit="1" customWidth="1"/>
    <col min="2054" max="2076" width="7.5" style="683" customWidth="1"/>
    <col min="2077" max="2077" width="9.625" style="683" customWidth="1"/>
    <col min="2078" max="2306" width="9" style="683"/>
    <col min="2307" max="2307" width="2.5" style="683" customWidth="1"/>
    <col min="2308" max="2308" width="11.125" style="683" customWidth="1"/>
    <col min="2309" max="2309" width="10.25" style="683" bestFit="1" customWidth="1"/>
    <col min="2310" max="2332" width="7.5" style="683" customWidth="1"/>
    <col min="2333" max="2333" width="9.625" style="683" customWidth="1"/>
    <col min="2334" max="2562" width="9" style="683"/>
    <col min="2563" max="2563" width="2.5" style="683" customWidth="1"/>
    <col min="2564" max="2564" width="11.125" style="683" customWidth="1"/>
    <col min="2565" max="2565" width="10.25" style="683" bestFit="1" customWidth="1"/>
    <col min="2566" max="2588" width="7.5" style="683" customWidth="1"/>
    <col min="2589" max="2589" width="9.625" style="683" customWidth="1"/>
    <col min="2590" max="2818" width="9" style="683"/>
    <col min="2819" max="2819" width="2.5" style="683" customWidth="1"/>
    <col min="2820" max="2820" width="11.125" style="683" customWidth="1"/>
    <col min="2821" max="2821" width="10.25" style="683" bestFit="1" customWidth="1"/>
    <col min="2822" max="2844" width="7.5" style="683" customWidth="1"/>
    <col min="2845" max="2845" width="9.625" style="683" customWidth="1"/>
    <col min="2846" max="3074" width="9" style="683"/>
    <col min="3075" max="3075" width="2.5" style="683" customWidth="1"/>
    <col min="3076" max="3076" width="11.125" style="683" customWidth="1"/>
    <col min="3077" max="3077" width="10.25" style="683" bestFit="1" customWidth="1"/>
    <col min="3078" max="3100" width="7.5" style="683" customWidth="1"/>
    <col min="3101" max="3101" width="9.625" style="683" customWidth="1"/>
    <col min="3102" max="3330" width="9" style="683"/>
    <col min="3331" max="3331" width="2.5" style="683" customWidth="1"/>
    <col min="3332" max="3332" width="11.125" style="683" customWidth="1"/>
    <col min="3333" max="3333" width="10.25" style="683" bestFit="1" customWidth="1"/>
    <col min="3334" max="3356" width="7.5" style="683" customWidth="1"/>
    <col min="3357" max="3357" width="9.625" style="683" customWidth="1"/>
    <col min="3358" max="3586" width="9" style="683"/>
    <col min="3587" max="3587" width="2.5" style="683" customWidth="1"/>
    <col min="3588" max="3588" width="11.125" style="683" customWidth="1"/>
    <col min="3589" max="3589" width="10.25" style="683" bestFit="1" customWidth="1"/>
    <col min="3590" max="3612" width="7.5" style="683" customWidth="1"/>
    <col min="3613" max="3613" width="9.625" style="683" customWidth="1"/>
    <col min="3614" max="3842" width="9" style="683"/>
    <col min="3843" max="3843" width="2.5" style="683" customWidth="1"/>
    <col min="3844" max="3844" width="11.125" style="683" customWidth="1"/>
    <col min="3845" max="3845" width="10.25" style="683" bestFit="1" customWidth="1"/>
    <col min="3846" max="3868" width="7.5" style="683" customWidth="1"/>
    <col min="3869" max="3869" width="9.625" style="683" customWidth="1"/>
    <col min="3870" max="4098" width="9" style="683"/>
    <col min="4099" max="4099" width="2.5" style="683" customWidth="1"/>
    <col min="4100" max="4100" width="11.125" style="683" customWidth="1"/>
    <col min="4101" max="4101" width="10.25" style="683" bestFit="1" customWidth="1"/>
    <col min="4102" max="4124" width="7.5" style="683" customWidth="1"/>
    <col min="4125" max="4125" width="9.625" style="683" customWidth="1"/>
    <col min="4126" max="4354" width="9" style="683"/>
    <col min="4355" max="4355" width="2.5" style="683" customWidth="1"/>
    <col min="4356" max="4356" width="11.125" style="683" customWidth="1"/>
    <col min="4357" max="4357" width="10.25" style="683" bestFit="1" customWidth="1"/>
    <col min="4358" max="4380" width="7.5" style="683" customWidth="1"/>
    <col min="4381" max="4381" width="9.625" style="683" customWidth="1"/>
    <col min="4382" max="4610" width="9" style="683"/>
    <col min="4611" max="4611" width="2.5" style="683" customWidth="1"/>
    <col min="4612" max="4612" width="11.125" style="683" customWidth="1"/>
    <col min="4613" max="4613" width="10.25" style="683" bestFit="1" customWidth="1"/>
    <col min="4614" max="4636" width="7.5" style="683" customWidth="1"/>
    <col min="4637" max="4637" width="9.625" style="683" customWidth="1"/>
    <col min="4638" max="4866" width="9" style="683"/>
    <col min="4867" max="4867" width="2.5" style="683" customWidth="1"/>
    <col min="4868" max="4868" width="11.125" style="683" customWidth="1"/>
    <col min="4869" max="4869" width="10.25" style="683" bestFit="1" customWidth="1"/>
    <col min="4870" max="4892" width="7.5" style="683" customWidth="1"/>
    <col min="4893" max="4893" width="9.625" style="683" customWidth="1"/>
    <col min="4894" max="5122" width="9" style="683"/>
    <col min="5123" max="5123" width="2.5" style="683" customWidth="1"/>
    <col min="5124" max="5124" width="11.125" style="683" customWidth="1"/>
    <col min="5125" max="5125" width="10.25" style="683" bestFit="1" customWidth="1"/>
    <col min="5126" max="5148" width="7.5" style="683" customWidth="1"/>
    <col min="5149" max="5149" width="9.625" style="683" customWidth="1"/>
    <col min="5150" max="5378" width="9" style="683"/>
    <col min="5379" max="5379" width="2.5" style="683" customWidth="1"/>
    <col min="5380" max="5380" width="11.125" style="683" customWidth="1"/>
    <col min="5381" max="5381" width="10.25" style="683" bestFit="1" customWidth="1"/>
    <col min="5382" max="5404" width="7.5" style="683" customWidth="1"/>
    <col min="5405" max="5405" width="9.625" style="683" customWidth="1"/>
    <col min="5406" max="5634" width="9" style="683"/>
    <col min="5635" max="5635" width="2.5" style="683" customWidth="1"/>
    <col min="5636" max="5636" width="11.125" style="683" customWidth="1"/>
    <col min="5637" max="5637" width="10.25" style="683" bestFit="1" customWidth="1"/>
    <col min="5638" max="5660" width="7.5" style="683" customWidth="1"/>
    <col min="5661" max="5661" width="9.625" style="683" customWidth="1"/>
    <col min="5662" max="5890" width="9" style="683"/>
    <col min="5891" max="5891" width="2.5" style="683" customWidth="1"/>
    <col min="5892" max="5892" width="11.125" style="683" customWidth="1"/>
    <col min="5893" max="5893" width="10.25" style="683" bestFit="1" customWidth="1"/>
    <col min="5894" max="5916" width="7.5" style="683" customWidth="1"/>
    <col min="5917" max="5917" width="9.625" style="683" customWidth="1"/>
    <col min="5918" max="6146" width="9" style="683"/>
    <col min="6147" max="6147" width="2.5" style="683" customWidth="1"/>
    <col min="6148" max="6148" width="11.125" style="683" customWidth="1"/>
    <col min="6149" max="6149" width="10.25" style="683" bestFit="1" customWidth="1"/>
    <col min="6150" max="6172" width="7.5" style="683" customWidth="1"/>
    <col min="6173" max="6173" width="9.625" style="683" customWidth="1"/>
    <col min="6174" max="6402" width="9" style="683"/>
    <col min="6403" max="6403" width="2.5" style="683" customWidth="1"/>
    <col min="6404" max="6404" width="11.125" style="683" customWidth="1"/>
    <col min="6405" max="6405" width="10.25" style="683" bestFit="1" customWidth="1"/>
    <col min="6406" max="6428" width="7.5" style="683" customWidth="1"/>
    <col min="6429" max="6429" width="9.625" style="683" customWidth="1"/>
    <col min="6430" max="6658" width="9" style="683"/>
    <col min="6659" max="6659" width="2.5" style="683" customWidth="1"/>
    <col min="6660" max="6660" width="11.125" style="683" customWidth="1"/>
    <col min="6661" max="6661" width="10.25" style="683" bestFit="1" customWidth="1"/>
    <col min="6662" max="6684" width="7.5" style="683" customWidth="1"/>
    <col min="6685" max="6685" width="9.625" style="683" customWidth="1"/>
    <col min="6686" max="6914" width="9" style="683"/>
    <col min="6915" max="6915" width="2.5" style="683" customWidth="1"/>
    <col min="6916" max="6916" width="11.125" style="683" customWidth="1"/>
    <col min="6917" max="6917" width="10.25" style="683" bestFit="1" customWidth="1"/>
    <col min="6918" max="6940" width="7.5" style="683" customWidth="1"/>
    <col min="6941" max="6941" width="9.625" style="683" customWidth="1"/>
    <col min="6942" max="7170" width="9" style="683"/>
    <col min="7171" max="7171" width="2.5" style="683" customWidth="1"/>
    <col min="7172" max="7172" width="11.125" style="683" customWidth="1"/>
    <col min="7173" max="7173" width="10.25" style="683" bestFit="1" customWidth="1"/>
    <col min="7174" max="7196" width="7.5" style="683" customWidth="1"/>
    <col min="7197" max="7197" width="9.625" style="683" customWidth="1"/>
    <col min="7198" max="7426" width="9" style="683"/>
    <col min="7427" max="7427" width="2.5" style="683" customWidth="1"/>
    <col min="7428" max="7428" width="11.125" style="683" customWidth="1"/>
    <col min="7429" max="7429" width="10.25" style="683" bestFit="1" customWidth="1"/>
    <col min="7430" max="7452" width="7.5" style="683" customWidth="1"/>
    <col min="7453" max="7453" width="9.625" style="683" customWidth="1"/>
    <col min="7454" max="7682" width="9" style="683"/>
    <col min="7683" max="7683" width="2.5" style="683" customWidth="1"/>
    <col min="7684" max="7684" width="11.125" style="683" customWidth="1"/>
    <col min="7685" max="7685" width="10.25" style="683" bestFit="1" customWidth="1"/>
    <col min="7686" max="7708" width="7.5" style="683" customWidth="1"/>
    <col min="7709" max="7709" width="9.625" style="683" customWidth="1"/>
    <col min="7710" max="7938" width="9" style="683"/>
    <col min="7939" max="7939" width="2.5" style="683" customWidth="1"/>
    <col min="7940" max="7940" width="11.125" style="683" customWidth="1"/>
    <col min="7941" max="7941" width="10.25" style="683" bestFit="1" customWidth="1"/>
    <col min="7942" max="7964" width="7.5" style="683" customWidth="1"/>
    <col min="7965" max="7965" width="9.625" style="683" customWidth="1"/>
    <col min="7966" max="8194" width="9" style="683"/>
    <col min="8195" max="8195" width="2.5" style="683" customWidth="1"/>
    <col min="8196" max="8196" width="11.125" style="683" customWidth="1"/>
    <col min="8197" max="8197" width="10.25" style="683" bestFit="1" customWidth="1"/>
    <col min="8198" max="8220" width="7.5" style="683" customWidth="1"/>
    <col min="8221" max="8221" width="9.625" style="683" customWidth="1"/>
    <col min="8222" max="8450" width="9" style="683"/>
    <col min="8451" max="8451" width="2.5" style="683" customWidth="1"/>
    <col min="8452" max="8452" width="11.125" style="683" customWidth="1"/>
    <col min="8453" max="8453" width="10.25" style="683" bestFit="1" customWidth="1"/>
    <col min="8454" max="8476" width="7.5" style="683" customWidth="1"/>
    <col min="8477" max="8477" width="9.625" style="683" customWidth="1"/>
    <col min="8478" max="8706" width="9" style="683"/>
    <col min="8707" max="8707" width="2.5" style="683" customWidth="1"/>
    <col min="8708" max="8708" width="11.125" style="683" customWidth="1"/>
    <col min="8709" max="8709" width="10.25" style="683" bestFit="1" customWidth="1"/>
    <col min="8710" max="8732" width="7.5" style="683" customWidth="1"/>
    <col min="8733" max="8733" width="9.625" style="683" customWidth="1"/>
    <col min="8734" max="8962" width="9" style="683"/>
    <col min="8963" max="8963" width="2.5" style="683" customWidth="1"/>
    <col min="8964" max="8964" width="11.125" style="683" customWidth="1"/>
    <col min="8965" max="8965" width="10.25" style="683" bestFit="1" customWidth="1"/>
    <col min="8966" max="8988" width="7.5" style="683" customWidth="1"/>
    <col min="8989" max="8989" width="9.625" style="683" customWidth="1"/>
    <col min="8990" max="9218" width="9" style="683"/>
    <col min="9219" max="9219" width="2.5" style="683" customWidth="1"/>
    <col min="9220" max="9220" width="11.125" style="683" customWidth="1"/>
    <col min="9221" max="9221" width="10.25" style="683" bestFit="1" customWidth="1"/>
    <col min="9222" max="9244" width="7.5" style="683" customWidth="1"/>
    <col min="9245" max="9245" width="9.625" style="683" customWidth="1"/>
    <col min="9246" max="9474" width="9" style="683"/>
    <col min="9475" max="9475" width="2.5" style="683" customWidth="1"/>
    <col min="9476" max="9476" width="11.125" style="683" customWidth="1"/>
    <col min="9477" max="9477" width="10.25" style="683" bestFit="1" customWidth="1"/>
    <col min="9478" max="9500" width="7.5" style="683" customWidth="1"/>
    <col min="9501" max="9501" width="9.625" style="683" customWidth="1"/>
    <col min="9502" max="9730" width="9" style="683"/>
    <col min="9731" max="9731" width="2.5" style="683" customWidth="1"/>
    <col min="9732" max="9732" width="11.125" style="683" customWidth="1"/>
    <col min="9733" max="9733" width="10.25" style="683" bestFit="1" customWidth="1"/>
    <col min="9734" max="9756" width="7.5" style="683" customWidth="1"/>
    <col min="9757" max="9757" width="9.625" style="683" customWidth="1"/>
    <col min="9758" max="9986" width="9" style="683"/>
    <col min="9987" max="9987" width="2.5" style="683" customWidth="1"/>
    <col min="9988" max="9988" width="11.125" style="683" customWidth="1"/>
    <col min="9989" max="9989" width="10.25" style="683" bestFit="1" customWidth="1"/>
    <col min="9990" max="10012" width="7.5" style="683" customWidth="1"/>
    <col min="10013" max="10013" width="9.625" style="683" customWidth="1"/>
    <col min="10014" max="10242" width="9" style="683"/>
    <col min="10243" max="10243" width="2.5" style="683" customWidth="1"/>
    <col min="10244" max="10244" width="11.125" style="683" customWidth="1"/>
    <col min="10245" max="10245" width="10.25" style="683" bestFit="1" customWidth="1"/>
    <col min="10246" max="10268" width="7.5" style="683" customWidth="1"/>
    <col min="10269" max="10269" width="9.625" style="683" customWidth="1"/>
    <col min="10270" max="10498" width="9" style="683"/>
    <col min="10499" max="10499" width="2.5" style="683" customWidth="1"/>
    <col min="10500" max="10500" width="11.125" style="683" customWidth="1"/>
    <col min="10501" max="10501" width="10.25" style="683" bestFit="1" customWidth="1"/>
    <col min="10502" max="10524" width="7.5" style="683" customWidth="1"/>
    <col min="10525" max="10525" width="9.625" style="683" customWidth="1"/>
    <col min="10526" max="10754" width="9" style="683"/>
    <col min="10755" max="10755" width="2.5" style="683" customWidth="1"/>
    <col min="10756" max="10756" width="11.125" style="683" customWidth="1"/>
    <col min="10757" max="10757" width="10.25" style="683" bestFit="1" customWidth="1"/>
    <col min="10758" max="10780" width="7.5" style="683" customWidth="1"/>
    <col min="10781" max="10781" width="9.625" style="683" customWidth="1"/>
    <col min="10782" max="11010" width="9" style="683"/>
    <col min="11011" max="11011" width="2.5" style="683" customWidth="1"/>
    <col min="11012" max="11012" width="11.125" style="683" customWidth="1"/>
    <col min="11013" max="11013" width="10.25" style="683" bestFit="1" customWidth="1"/>
    <col min="11014" max="11036" width="7.5" style="683" customWidth="1"/>
    <col min="11037" max="11037" width="9.625" style="683" customWidth="1"/>
    <col min="11038" max="11266" width="9" style="683"/>
    <col min="11267" max="11267" width="2.5" style="683" customWidth="1"/>
    <col min="11268" max="11268" width="11.125" style="683" customWidth="1"/>
    <col min="11269" max="11269" width="10.25" style="683" bestFit="1" customWidth="1"/>
    <col min="11270" max="11292" width="7.5" style="683" customWidth="1"/>
    <col min="11293" max="11293" width="9.625" style="683" customWidth="1"/>
    <col min="11294" max="11522" width="9" style="683"/>
    <col min="11523" max="11523" width="2.5" style="683" customWidth="1"/>
    <col min="11524" max="11524" width="11.125" style="683" customWidth="1"/>
    <col min="11525" max="11525" width="10.25" style="683" bestFit="1" customWidth="1"/>
    <col min="11526" max="11548" width="7.5" style="683" customWidth="1"/>
    <col min="11549" max="11549" width="9.625" style="683" customWidth="1"/>
    <col min="11550" max="11778" width="9" style="683"/>
    <col min="11779" max="11779" width="2.5" style="683" customWidth="1"/>
    <col min="11780" max="11780" width="11.125" style="683" customWidth="1"/>
    <col min="11781" max="11781" width="10.25" style="683" bestFit="1" customWidth="1"/>
    <col min="11782" max="11804" width="7.5" style="683" customWidth="1"/>
    <col min="11805" max="11805" width="9.625" style="683" customWidth="1"/>
    <col min="11806" max="12034" width="9" style="683"/>
    <col min="12035" max="12035" width="2.5" style="683" customWidth="1"/>
    <col min="12036" max="12036" width="11.125" style="683" customWidth="1"/>
    <col min="12037" max="12037" width="10.25" style="683" bestFit="1" customWidth="1"/>
    <col min="12038" max="12060" width="7.5" style="683" customWidth="1"/>
    <col min="12061" max="12061" width="9.625" style="683" customWidth="1"/>
    <col min="12062" max="12290" width="9" style="683"/>
    <col min="12291" max="12291" width="2.5" style="683" customWidth="1"/>
    <col min="12292" max="12292" width="11.125" style="683" customWidth="1"/>
    <col min="12293" max="12293" width="10.25" style="683" bestFit="1" customWidth="1"/>
    <col min="12294" max="12316" width="7.5" style="683" customWidth="1"/>
    <col min="12317" max="12317" width="9.625" style="683" customWidth="1"/>
    <col min="12318" max="12546" width="9" style="683"/>
    <col min="12547" max="12547" width="2.5" style="683" customWidth="1"/>
    <col min="12548" max="12548" width="11.125" style="683" customWidth="1"/>
    <col min="12549" max="12549" width="10.25" style="683" bestFit="1" customWidth="1"/>
    <col min="12550" max="12572" width="7.5" style="683" customWidth="1"/>
    <col min="12573" max="12573" width="9.625" style="683" customWidth="1"/>
    <col min="12574" max="12802" width="9" style="683"/>
    <col min="12803" max="12803" width="2.5" style="683" customWidth="1"/>
    <col min="12804" max="12804" width="11.125" style="683" customWidth="1"/>
    <col min="12805" max="12805" width="10.25" style="683" bestFit="1" customWidth="1"/>
    <col min="12806" max="12828" width="7.5" style="683" customWidth="1"/>
    <col min="12829" max="12829" width="9.625" style="683" customWidth="1"/>
    <col min="12830" max="13058" width="9" style="683"/>
    <col min="13059" max="13059" width="2.5" style="683" customWidth="1"/>
    <col min="13060" max="13060" width="11.125" style="683" customWidth="1"/>
    <col min="13061" max="13061" width="10.25" style="683" bestFit="1" customWidth="1"/>
    <col min="13062" max="13084" width="7.5" style="683" customWidth="1"/>
    <col min="13085" max="13085" width="9.625" style="683" customWidth="1"/>
    <col min="13086" max="13314" width="9" style="683"/>
    <col min="13315" max="13315" width="2.5" style="683" customWidth="1"/>
    <col min="13316" max="13316" width="11.125" style="683" customWidth="1"/>
    <col min="13317" max="13317" width="10.25" style="683" bestFit="1" customWidth="1"/>
    <col min="13318" max="13340" width="7.5" style="683" customWidth="1"/>
    <col min="13341" max="13341" width="9.625" style="683" customWidth="1"/>
    <col min="13342" max="13570" width="9" style="683"/>
    <col min="13571" max="13571" width="2.5" style="683" customWidth="1"/>
    <col min="13572" max="13572" width="11.125" style="683" customWidth="1"/>
    <col min="13573" max="13573" width="10.25" style="683" bestFit="1" customWidth="1"/>
    <col min="13574" max="13596" width="7.5" style="683" customWidth="1"/>
    <col min="13597" max="13597" width="9.625" style="683" customWidth="1"/>
    <col min="13598" max="13826" width="9" style="683"/>
    <col min="13827" max="13827" width="2.5" style="683" customWidth="1"/>
    <col min="13828" max="13828" width="11.125" style="683" customWidth="1"/>
    <col min="13829" max="13829" width="10.25" style="683" bestFit="1" customWidth="1"/>
    <col min="13830" max="13852" width="7.5" style="683" customWidth="1"/>
    <col min="13853" max="13853" width="9.625" style="683" customWidth="1"/>
    <col min="13854" max="14082" width="9" style="683"/>
    <col min="14083" max="14083" width="2.5" style="683" customWidth="1"/>
    <col min="14084" max="14084" width="11.125" style="683" customWidth="1"/>
    <col min="14085" max="14085" width="10.25" style="683" bestFit="1" customWidth="1"/>
    <col min="14086" max="14108" width="7.5" style="683" customWidth="1"/>
    <col min="14109" max="14109" width="9.625" style="683" customWidth="1"/>
    <col min="14110" max="14338" width="9" style="683"/>
    <col min="14339" max="14339" width="2.5" style="683" customWidth="1"/>
    <col min="14340" max="14340" width="11.125" style="683" customWidth="1"/>
    <col min="14341" max="14341" width="10.25" style="683" bestFit="1" customWidth="1"/>
    <col min="14342" max="14364" width="7.5" style="683" customWidth="1"/>
    <col min="14365" max="14365" width="9.625" style="683" customWidth="1"/>
    <col min="14366" max="14594" width="9" style="683"/>
    <col min="14595" max="14595" width="2.5" style="683" customWidth="1"/>
    <col min="14596" max="14596" width="11.125" style="683" customWidth="1"/>
    <col min="14597" max="14597" width="10.25" style="683" bestFit="1" customWidth="1"/>
    <col min="14598" max="14620" width="7.5" style="683" customWidth="1"/>
    <col min="14621" max="14621" width="9.625" style="683" customWidth="1"/>
    <col min="14622" max="14850" width="9" style="683"/>
    <col min="14851" max="14851" width="2.5" style="683" customWidth="1"/>
    <col min="14852" max="14852" width="11.125" style="683" customWidth="1"/>
    <col min="14853" max="14853" width="10.25" style="683" bestFit="1" customWidth="1"/>
    <col min="14854" max="14876" width="7.5" style="683" customWidth="1"/>
    <col min="14877" max="14877" width="9.625" style="683" customWidth="1"/>
    <col min="14878" max="15106" width="9" style="683"/>
    <col min="15107" max="15107" width="2.5" style="683" customWidth="1"/>
    <col min="15108" max="15108" width="11.125" style="683" customWidth="1"/>
    <col min="15109" max="15109" width="10.25" style="683" bestFit="1" customWidth="1"/>
    <col min="15110" max="15132" width="7.5" style="683" customWidth="1"/>
    <col min="15133" max="15133" width="9.625" style="683" customWidth="1"/>
    <col min="15134" max="15362" width="9" style="683"/>
    <col min="15363" max="15363" width="2.5" style="683" customWidth="1"/>
    <col min="15364" max="15364" width="11.125" style="683" customWidth="1"/>
    <col min="15365" max="15365" width="10.25" style="683" bestFit="1" customWidth="1"/>
    <col min="15366" max="15388" width="7.5" style="683" customWidth="1"/>
    <col min="15389" max="15389" width="9.625" style="683" customWidth="1"/>
    <col min="15390" max="15618" width="9" style="683"/>
    <col min="15619" max="15619" width="2.5" style="683" customWidth="1"/>
    <col min="15620" max="15620" width="11.125" style="683" customWidth="1"/>
    <col min="15621" max="15621" width="10.25" style="683" bestFit="1" customWidth="1"/>
    <col min="15622" max="15644" width="7.5" style="683" customWidth="1"/>
    <col min="15645" max="15645" width="9.625" style="683" customWidth="1"/>
    <col min="15646" max="15874" width="9" style="683"/>
    <col min="15875" max="15875" width="2.5" style="683" customWidth="1"/>
    <col min="15876" max="15876" width="11.125" style="683" customWidth="1"/>
    <col min="15877" max="15877" width="10.25" style="683" bestFit="1" customWidth="1"/>
    <col min="15878" max="15900" width="7.5" style="683" customWidth="1"/>
    <col min="15901" max="15901" width="9.625" style="683" customWidth="1"/>
    <col min="15902" max="16130" width="9" style="683"/>
    <col min="16131" max="16131" width="2.5" style="683" customWidth="1"/>
    <col min="16132" max="16132" width="11.125" style="683" customWidth="1"/>
    <col min="16133" max="16133" width="10.25" style="683" bestFit="1" customWidth="1"/>
    <col min="16134" max="16156" width="7.5" style="683" customWidth="1"/>
    <col min="16157" max="16157" width="9.625" style="683" customWidth="1"/>
    <col min="16158" max="16384" width="9" style="683"/>
  </cols>
  <sheetData>
    <row r="1" spans="1:29" ht="14.25">
      <c r="AB1" s="148" t="s">
        <v>449</v>
      </c>
    </row>
    <row r="2" spans="1:29" ht="21" customHeight="1">
      <c r="A2" s="1138" t="s">
        <v>408</v>
      </c>
      <c r="B2" s="1138"/>
      <c r="C2" s="1138"/>
      <c r="D2" s="1138"/>
      <c r="E2" s="1138"/>
      <c r="F2" s="1138"/>
      <c r="G2" s="1138"/>
      <c r="H2" s="1138"/>
      <c r="I2" s="1138"/>
      <c r="J2" s="1138"/>
      <c r="K2" s="1138"/>
      <c r="L2" s="1138"/>
      <c r="M2" s="1138"/>
      <c r="N2" s="1138"/>
      <c r="O2" s="1138"/>
      <c r="P2" s="1138"/>
      <c r="Q2" s="1138"/>
      <c r="R2" s="1138"/>
      <c r="S2" s="1138"/>
      <c r="T2" s="1138"/>
      <c r="U2" s="1138"/>
      <c r="V2" s="1138"/>
      <c r="W2" s="1138"/>
      <c r="X2" s="1138"/>
      <c r="Y2" s="1138"/>
      <c r="Z2" s="1138"/>
      <c r="AA2" s="1138"/>
      <c r="AB2" s="1138"/>
    </row>
    <row r="3" spans="1:29" ht="17.25" customHeight="1"/>
    <row r="4" spans="1:29" ht="14.25" thickBot="1">
      <c r="A4" s="743" t="s">
        <v>168</v>
      </c>
      <c r="B4" s="743"/>
      <c r="C4" s="743"/>
      <c r="D4" s="743"/>
      <c r="E4" s="743"/>
      <c r="F4" s="743"/>
      <c r="G4" s="743"/>
      <c r="H4" s="743"/>
      <c r="I4" s="743"/>
      <c r="J4" s="743"/>
      <c r="K4" s="743"/>
      <c r="Z4" s="1351" t="s">
        <v>121</v>
      </c>
      <c r="AA4" s="1351"/>
      <c r="AB4" s="1351"/>
    </row>
    <row r="5" spans="1:29" s="1" customFormat="1" ht="13.5" customHeight="1">
      <c r="A5" s="1337" t="s">
        <v>167</v>
      </c>
      <c r="B5" s="1338"/>
      <c r="C5" s="1339"/>
      <c r="D5" s="1348" t="s">
        <v>140</v>
      </c>
      <c r="E5" s="1349"/>
      <c r="F5" s="1349"/>
      <c r="G5" s="1349"/>
      <c r="H5" s="1350"/>
      <c r="I5" s="661"/>
      <c r="J5" s="662"/>
      <c r="K5" s="744"/>
      <c r="L5" s="662"/>
      <c r="M5" s="662"/>
      <c r="N5" s="662"/>
      <c r="O5" s="662"/>
      <c r="P5" s="662"/>
      <c r="Q5" s="662"/>
      <c r="R5" s="662"/>
      <c r="S5" s="662"/>
      <c r="T5" s="662"/>
      <c r="U5" s="662"/>
      <c r="V5" s="662"/>
      <c r="W5" s="662"/>
      <c r="X5" s="662"/>
      <c r="Y5" s="662"/>
      <c r="Z5" s="662"/>
      <c r="AA5" s="663"/>
      <c r="AB5" s="664"/>
    </row>
    <row r="6" spans="1:29" s="1" customFormat="1" ht="13.5" customHeight="1">
      <c r="A6" s="1340"/>
      <c r="B6" s="1341"/>
      <c r="C6" s="1342"/>
      <c r="D6" s="659"/>
      <c r="E6" s="660"/>
      <c r="F6" s="660"/>
      <c r="G6" s="660"/>
      <c r="H6" s="1352" t="s">
        <v>422</v>
      </c>
      <c r="I6" s="1353"/>
      <c r="J6" s="1353"/>
      <c r="K6" s="1353"/>
      <c r="L6" s="1353"/>
      <c r="M6" s="1353"/>
      <c r="N6" s="1353"/>
      <c r="O6" s="1353"/>
      <c r="P6" s="1353"/>
      <c r="Q6" s="1353"/>
      <c r="R6" s="1353"/>
      <c r="S6" s="1353"/>
      <c r="T6" s="1353"/>
      <c r="U6" s="1353"/>
      <c r="V6" s="1353"/>
      <c r="W6" s="1353"/>
      <c r="X6" s="1353"/>
      <c r="Y6" s="1353"/>
      <c r="Z6" s="1353"/>
      <c r="AA6" s="1353"/>
      <c r="AB6" s="1354"/>
    </row>
    <row r="7" spans="1:29" s="1" customFormat="1" ht="15" customHeight="1">
      <c r="A7" s="1340"/>
      <c r="B7" s="1341"/>
      <c r="C7" s="1342"/>
      <c r="D7" s="614" t="s">
        <v>188</v>
      </c>
      <c r="E7" s="615" t="s">
        <v>419</v>
      </c>
      <c r="F7" s="615" t="s">
        <v>420</v>
      </c>
      <c r="G7" s="615" t="s">
        <v>421</v>
      </c>
      <c r="H7" s="616" t="s">
        <v>32</v>
      </c>
      <c r="I7" s="617" t="s">
        <v>33</v>
      </c>
      <c r="J7" s="617" t="s">
        <v>34</v>
      </c>
      <c r="K7" s="617" t="s">
        <v>35</v>
      </c>
      <c r="L7" s="617" t="s">
        <v>36</v>
      </c>
      <c r="M7" s="617" t="s">
        <v>37</v>
      </c>
      <c r="N7" s="617" t="s">
        <v>38</v>
      </c>
      <c r="O7" s="617" t="s">
        <v>39</v>
      </c>
      <c r="P7" s="617" t="s">
        <v>40</v>
      </c>
      <c r="Q7" s="617" t="s">
        <v>41</v>
      </c>
      <c r="R7" s="617" t="s">
        <v>42</v>
      </c>
      <c r="S7" s="617" t="s">
        <v>43</v>
      </c>
      <c r="T7" s="617" t="s">
        <v>44</v>
      </c>
      <c r="U7" s="617" t="s">
        <v>57</v>
      </c>
      <c r="V7" s="617" t="s">
        <v>58</v>
      </c>
      <c r="W7" s="617" t="s">
        <v>59</v>
      </c>
      <c r="X7" s="617" t="s">
        <v>60</v>
      </c>
      <c r="Y7" s="617" t="s">
        <v>61</v>
      </c>
      <c r="Z7" s="617" t="s">
        <v>62</v>
      </c>
      <c r="AA7" s="617" t="s">
        <v>93</v>
      </c>
      <c r="AB7" s="618" t="s">
        <v>94</v>
      </c>
    </row>
    <row r="8" spans="1:29" s="1" customFormat="1" ht="15" customHeight="1">
      <c r="A8" s="1343"/>
      <c r="B8" s="1344"/>
      <c r="C8" s="1345"/>
      <c r="D8" s="619">
        <v>2024</v>
      </c>
      <c r="E8" s="620">
        <v>2025</v>
      </c>
      <c r="F8" s="620">
        <v>2026</v>
      </c>
      <c r="G8" s="620">
        <v>2027</v>
      </c>
      <c r="H8" s="620">
        <v>2028</v>
      </c>
      <c r="I8" s="621">
        <v>2029</v>
      </c>
      <c r="J8" s="621">
        <v>2030</v>
      </c>
      <c r="K8" s="621">
        <v>2031</v>
      </c>
      <c r="L8" s="621">
        <v>2032</v>
      </c>
      <c r="M8" s="621">
        <v>2033</v>
      </c>
      <c r="N8" s="621">
        <v>2034</v>
      </c>
      <c r="O8" s="621">
        <v>2035</v>
      </c>
      <c r="P8" s="621">
        <v>2036</v>
      </c>
      <c r="Q8" s="621">
        <v>2037</v>
      </c>
      <c r="R8" s="621">
        <v>2038</v>
      </c>
      <c r="S8" s="621">
        <v>2039</v>
      </c>
      <c r="T8" s="621">
        <v>2040</v>
      </c>
      <c r="U8" s="621">
        <v>2041</v>
      </c>
      <c r="V8" s="621">
        <v>2042</v>
      </c>
      <c r="W8" s="621">
        <v>2043</v>
      </c>
      <c r="X8" s="621">
        <v>2044</v>
      </c>
      <c r="Y8" s="621">
        <v>2045</v>
      </c>
      <c r="Z8" s="621">
        <v>2046</v>
      </c>
      <c r="AA8" s="621">
        <v>2047</v>
      </c>
      <c r="AB8" s="622">
        <v>2048</v>
      </c>
    </row>
    <row r="9" spans="1:29" s="1" customFormat="1" ht="15" customHeight="1">
      <c r="A9" s="564" t="s">
        <v>166</v>
      </c>
      <c r="B9" s="229"/>
      <c r="C9" s="229"/>
      <c r="D9" s="623"/>
      <c r="E9" s="624"/>
      <c r="F9" s="624"/>
      <c r="G9" s="624"/>
      <c r="H9" s="624"/>
      <c r="I9" s="624"/>
      <c r="J9" s="624"/>
      <c r="K9" s="624"/>
      <c r="L9" s="624"/>
      <c r="M9" s="624"/>
      <c r="N9" s="624"/>
      <c r="O9" s="624"/>
      <c r="P9" s="624"/>
      <c r="Q9" s="624"/>
      <c r="R9" s="624"/>
      <c r="S9" s="624"/>
      <c r="T9" s="624"/>
      <c r="U9" s="624"/>
      <c r="V9" s="624"/>
      <c r="W9" s="624"/>
      <c r="X9" s="624"/>
      <c r="Y9" s="624"/>
      <c r="Z9" s="624"/>
      <c r="AA9" s="624"/>
      <c r="AB9" s="625"/>
      <c r="AC9" s="167"/>
    </row>
    <row r="10" spans="1:29" s="1" customFormat="1" ht="15" customHeight="1">
      <c r="A10" s="566"/>
      <c r="B10" s="1346" t="s">
        <v>165</v>
      </c>
      <c r="C10" s="226" t="s">
        <v>164</v>
      </c>
      <c r="D10" s="626"/>
      <c r="E10" s="627"/>
      <c r="F10" s="627"/>
      <c r="G10" s="627"/>
      <c r="H10" s="627"/>
      <c r="I10" s="627"/>
      <c r="J10" s="627"/>
      <c r="K10" s="627"/>
      <c r="L10" s="628"/>
      <c r="M10" s="628"/>
      <c r="N10" s="628"/>
      <c r="O10" s="628"/>
      <c r="P10" s="628"/>
      <c r="Q10" s="628"/>
      <c r="R10" s="628"/>
      <c r="S10" s="628"/>
      <c r="T10" s="628"/>
      <c r="U10" s="628"/>
      <c r="V10" s="628"/>
      <c r="W10" s="628"/>
      <c r="X10" s="628"/>
      <c r="Y10" s="628"/>
      <c r="Z10" s="628"/>
      <c r="AA10" s="628"/>
      <c r="AB10" s="629"/>
      <c r="AC10" s="167"/>
    </row>
    <row r="11" spans="1:29" s="1" customFormat="1" ht="15" customHeight="1">
      <c r="A11" s="566"/>
      <c r="B11" s="1347"/>
      <c r="C11" s="238" t="s">
        <v>163</v>
      </c>
      <c r="D11" s="630"/>
      <c r="E11" s="631"/>
      <c r="F11" s="631"/>
      <c r="G11" s="631"/>
      <c r="H11" s="631"/>
      <c r="I11" s="631"/>
      <c r="J11" s="631"/>
      <c r="K11" s="631"/>
      <c r="L11" s="632"/>
      <c r="M11" s="632"/>
      <c r="N11" s="632"/>
      <c r="O11" s="632"/>
      <c r="P11" s="632"/>
      <c r="Q11" s="632"/>
      <c r="R11" s="632"/>
      <c r="S11" s="632"/>
      <c r="T11" s="632"/>
      <c r="U11" s="632"/>
      <c r="V11" s="632"/>
      <c r="W11" s="632"/>
      <c r="X11" s="632"/>
      <c r="Y11" s="632"/>
      <c r="Z11" s="632"/>
      <c r="AA11" s="632"/>
      <c r="AB11" s="633"/>
      <c r="AC11" s="167"/>
    </row>
    <row r="12" spans="1:29" s="1" customFormat="1" ht="15" customHeight="1">
      <c r="A12" s="570"/>
      <c r="B12" s="237" t="s">
        <v>527</v>
      </c>
      <c r="C12" s="236"/>
      <c r="D12" s="634"/>
      <c r="E12" s="635"/>
      <c r="F12" s="635"/>
      <c r="G12" s="635"/>
      <c r="H12" s="635"/>
      <c r="I12" s="635"/>
      <c r="J12" s="635"/>
      <c r="K12" s="635"/>
      <c r="L12" s="636"/>
      <c r="M12" s="636"/>
      <c r="N12" s="636"/>
      <c r="O12" s="636"/>
      <c r="P12" s="636"/>
      <c r="Q12" s="636"/>
      <c r="R12" s="636"/>
      <c r="S12" s="636"/>
      <c r="T12" s="636"/>
      <c r="U12" s="636"/>
      <c r="V12" s="636"/>
      <c r="W12" s="636"/>
      <c r="X12" s="636"/>
      <c r="Y12" s="636"/>
      <c r="Z12" s="636"/>
      <c r="AA12" s="636"/>
      <c r="AB12" s="637"/>
      <c r="AC12" s="167"/>
    </row>
    <row r="13" spans="1:29" s="1" customFormat="1" ht="15" customHeight="1">
      <c r="A13" s="570"/>
      <c r="B13" s="237" t="s">
        <v>162</v>
      </c>
      <c r="C13" s="236"/>
      <c r="D13" s="634"/>
      <c r="E13" s="635"/>
      <c r="F13" s="635"/>
      <c r="G13" s="635"/>
      <c r="H13" s="635"/>
      <c r="I13" s="635"/>
      <c r="J13" s="635"/>
      <c r="K13" s="635"/>
      <c r="L13" s="636"/>
      <c r="M13" s="636"/>
      <c r="N13" s="636"/>
      <c r="O13" s="636"/>
      <c r="P13" s="636"/>
      <c r="Q13" s="636"/>
      <c r="R13" s="636"/>
      <c r="S13" s="636"/>
      <c r="T13" s="636"/>
      <c r="U13" s="636"/>
      <c r="V13" s="636"/>
      <c r="W13" s="636"/>
      <c r="X13" s="636"/>
      <c r="Y13" s="636"/>
      <c r="Z13" s="636"/>
      <c r="AA13" s="636"/>
      <c r="AB13" s="637"/>
      <c r="AC13" s="167"/>
    </row>
    <row r="14" spans="1:29" s="1" customFormat="1" ht="15" customHeight="1">
      <c r="A14" s="564" t="s">
        <v>161</v>
      </c>
      <c r="B14" s="229"/>
      <c r="C14" s="229"/>
      <c r="D14" s="623"/>
      <c r="E14" s="624"/>
      <c r="F14" s="624"/>
      <c r="G14" s="624"/>
      <c r="H14" s="624"/>
      <c r="I14" s="624"/>
      <c r="J14" s="624"/>
      <c r="K14" s="624"/>
      <c r="L14" s="638"/>
      <c r="M14" s="638"/>
      <c r="N14" s="638"/>
      <c r="O14" s="638"/>
      <c r="P14" s="638"/>
      <c r="Q14" s="638"/>
      <c r="R14" s="638"/>
      <c r="S14" s="638"/>
      <c r="T14" s="638"/>
      <c r="U14" s="638"/>
      <c r="V14" s="638"/>
      <c r="W14" s="638"/>
      <c r="X14" s="638"/>
      <c r="Y14" s="638"/>
      <c r="Z14" s="638"/>
      <c r="AA14" s="638"/>
      <c r="AB14" s="639"/>
      <c r="AC14" s="167"/>
    </row>
    <row r="15" spans="1:29" s="1" customFormat="1" ht="15" customHeight="1">
      <c r="A15" s="573"/>
      <c r="B15" s="1347" t="s">
        <v>160</v>
      </c>
      <c r="C15" s="226" t="s">
        <v>155</v>
      </c>
      <c r="D15" s="640"/>
      <c r="E15" s="627"/>
      <c r="F15" s="627"/>
      <c r="G15" s="627"/>
      <c r="H15" s="627"/>
      <c r="I15" s="627"/>
      <c r="J15" s="627"/>
      <c r="K15" s="627"/>
      <c r="L15" s="628"/>
      <c r="M15" s="628"/>
      <c r="N15" s="628"/>
      <c r="O15" s="628"/>
      <c r="P15" s="628"/>
      <c r="Q15" s="628"/>
      <c r="R15" s="628"/>
      <c r="S15" s="628"/>
      <c r="T15" s="628"/>
      <c r="U15" s="628"/>
      <c r="V15" s="628"/>
      <c r="W15" s="628"/>
      <c r="X15" s="628"/>
      <c r="Y15" s="628"/>
      <c r="Z15" s="628"/>
      <c r="AA15" s="628"/>
      <c r="AB15" s="629"/>
      <c r="AC15" s="167"/>
    </row>
    <row r="16" spans="1:29" s="1" customFormat="1" ht="15" customHeight="1">
      <c r="A16" s="573"/>
      <c r="B16" s="1347"/>
      <c r="C16" s="228" t="s">
        <v>159</v>
      </c>
      <c r="D16" s="641"/>
      <c r="E16" s="642"/>
      <c r="F16" s="642"/>
      <c r="G16" s="642"/>
      <c r="H16" s="642"/>
      <c r="I16" s="642"/>
      <c r="J16" s="642"/>
      <c r="K16" s="642"/>
      <c r="L16" s="643"/>
      <c r="M16" s="643"/>
      <c r="N16" s="643"/>
      <c r="O16" s="643"/>
      <c r="P16" s="643"/>
      <c r="Q16" s="643"/>
      <c r="R16" s="643"/>
      <c r="S16" s="643"/>
      <c r="T16" s="643"/>
      <c r="U16" s="643"/>
      <c r="V16" s="643"/>
      <c r="W16" s="643"/>
      <c r="X16" s="643"/>
      <c r="Y16" s="643"/>
      <c r="Z16" s="643"/>
      <c r="AA16" s="643"/>
      <c r="AB16" s="644"/>
      <c r="AC16" s="167"/>
    </row>
    <row r="17" spans="1:29" s="1" customFormat="1" ht="15" customHeight="1">
      <c r="A17" s="573"/>
      <c r="B17" s="227" t="s">
        <v>158</v>
      </c>
      <c r="C17" s="224"/>
      <c r="D17" s="630"/>
      <c r="E17" s="631"/>
      <c r="F17" s="631"/>
      <c r="G17" s="631"/>
      <c r="H17" s="631"/>
      <c r="I17" s="631"/>
      <c r="J17" s="631"/>
      <c r="K17" s="631"/>
      <c r="L17" s="632"/>
      <c r="M17" s="632"/>
      <c r="N17" s="632"/>
      <c r="O17" s="632"/>
      <c r="P17" s="632"/>
      <c r="Q17" s="632"/>
      <c r="R17" s="632"/>
      <c r="S17" s="632"/>
      <c r="T17" s="632"/>
      <c r="U17" s="632"/>
      <c r="V17" s="632"/>
      <c r="W17" s="632"/>
      <c r="X17" s="632"/>
      <c r="Y17" s="632"/>
      <c r="Z17" s="632"/>
      <c r="AA17" s="632"/>
      <c r="AB17" s="633"/>
      <c r="AC17" s="167"/>
    </row>
    <row r="18" spans="1:29" s="1" customFormat="1" ht="15" customHeight="1">
      <c r="A18" s="573"/>
      <c r="B18" s="227" t="s">
        <v>157</v>
      </c>
      <c r="C18" s="224"/>
      <c r="D18" s="630"/>
      <c r="E18" s="631"/>
      <c r="F18" s="631"/>
      <c r="G18" s="631"/>
      <c r="H18" s="631"/>
      <c r="I18" s="631"/>
      <c r="J18" s="631"/>
      <c r="K18" s="631"/>
      <c r="L18" s="632"/>
      <c r="M18" s="632"/>
      <c r="N18" s="632"/>
      <c r="O18" s="632"/>
      <c r="P18" s="632"/>
      <c r="Q18" s="632"/>
      <c r="R18" s="632"/>
      <c r="S18" s="632"/>
      <c r="T18" s="632"/>
      <c r="U18" s="632"/>
      <c r="V18" s="632"/>
      <c r="W18" s="632"/>
      <c r="X18" s="632"/>
      <c r="Y18" s="632"/>
      <c r="Z18" s="632"/>
      <c r="AA18" s="632"/>
      <c r="AB18" s="633"/>
      <c r="AC18" s="167"/>
    </row>
    <row r="19" spans="1:29" s="1" customFormat="1" ht="15" customHeight="1">
      <c r="A19" s="574"/>
      <c r="B19" s="1336" t="s">
        <v>156</v>
      </c>
      <c r="C19" s="226" t="s">
        <v>155</v>
      </c>
      <c r="D19" s="640"/>
      <c r="E19" s="627"/>
      <c r="F19" s="627"/>
      <c r="G19" s="627"/>
      <c r="H19" s="627"/>
      <c r="I19" s="627"/>
      <c r="J19" s="627"/>
      <c r="K19" s="627"/>
      <c r="L19" s="628"/>
      <c r="M19" s="628"/>
      <c r="N19" s="628"/>
      <c r="O19" s="628"/>
      <c r="P19" s="628"/>
      <c r="Q19" s="628"/>
      <c r="R19" s="628"/>
      <c r="S19" s="628"/>
      <c r="T19" s="628"/>
      <c r="U19" s="628"/>
      <c r="V19" s="628"/>
      <c r="W19" s="628"/>
      <c r="X19" s="628"/>
      <c r="Y19" s="628"/>
      <c r="Z19" s="628"/>
      <c r="AA19" s="628"/>
      <c r="AB19" s="629"/>
      <c r="AC19" s="167"/>
    </row>
    <row r="20" spans="1:29" s="1" customFormat="1" ht="15" customHeight="1">
      <c r="A20" s="574"/>
      <c r="B20" s="1336"/>
      <c r="C20" s="225" t="s">
        <v>154</v>
      </c>
      <c r="D20" s="641"/>
      <c r="E20" s="642"/>
      <c r="F20" s="642"/>
      <c r="G20" s="642"/>
      <c r="H20" s="642"/>
      <c r="I20" s="642"/>
      <c r="J20" s="642"/>
      <c r="K20" s="642"/>
      <c r="L20" s="643"/>
      <c r="M20" s="643"/>
      <c r="N20" s="643"/>
      <c r="O20" s="643"/>
      <c r="P20" s="643"/>
      <c r="Q20" s="643"/>
      <c r="R20" s="643"/>
      <c r="S20" s="643"/>
      <c r="T20" s="643"/>
      <c r="U20" s="643"/>
      <c r="V20" s="643"/>
      <c r="W20" s="643"/>
      <c r="X20" s="643"/>
      <c r="Y20" s="643"/>
      <c r="Z20" s="643"/>
      <c r="AA20" s="643"/>
      <c r="AB20" s="644"/>
      <c r="AC20" s="167"/>
    </row>
    <row r="21" spans="1:29" s="1" customFormat="1" ht="15" customHeight="1">
      <c r="A21" s="574"/>
      <c r="B21" s="220" t="s">
        <v>153</v>
      </c>
      <c r="C21" s="224"/>
      <c r="D21" s="630"/>
      <c r="E21" s="631"/>
      <c r="F21" s="631"/>
      <c r="G21" s="631"/>
      <c r="H21" s="631"/>
      <c r="I21" s="631"/>
      <c r="J21" s="631"/>
      <c r="K21" s="631"/>
      <c r="L21" s="632"/>
      <c r="M21" s="632"/>
      <c r="N21" s="632"/>
      <c r="O21" s="632"/>
      <c r="P21" s="632"/>
      <c r="Q21" s="632"/>
      <c r="R21" s="632"/>
      <c r="S21" s="632"/>
      <c r="T21" s="632"/>
      <c r="U21" s="632"/>
      <c r="V21" s="632"/>
      <c r="W21" s="632"/>
      <c r="X21" s="632"/>
      <c r="Y21" s="632"/>
      <c r="Z21" s="632"/>
      <c r="AA21" s="632"/>
      <c r="AB21" s="633"/>
      <c r="AC21" s="167"/>
    </row>
    <row r="22" spans="1:29" s="1" customFormat="1" ht="15" customHeight="1">
      <c r="A22" s="573"/>
      <c r="B22" s="223" t="s">
        <v>152</v>
      </c>
      <c r="C22" s="222"/>
      <c r="D22" s="645"/>
      <c r="E22" s="646"/>
      <c r="F22" s="646"/>
      <c r="G22" s="646"/>
      <c r="H22" s="646"/>
      <c r="I22" s="646"/>
      <c r="J22" s="646"/>
      <c r="K22" s="646"/>
      <c r="L22" s="647"/>
      <c r="M22" s="647"/>
      <c r="N22" s="647"/>
      <c r="O22" s="647"/>
      <c r="P22" s="647"/>
      <c r="Q22" s="647"/>
      <c r="R22" s="647"/>
      <c r="S22" s="647"/>
      <c r="T22" s="647"/>
      <c r="U22" s="647"/>
      <c r="V22" s="647"/>
      <c r="W22" s="647"/>
      <c r="X22" s="647"/>
      <c r="Y22" s="647"/>
      <c r="Z22" s="647"/>
      <c r="AA22" s="647"/>
      <c r="AB22" s="648"/>
      <c r="AC22" s="167"/>
    </row>
    <row r="23" spans="1:29" s="1" customFormat="1" ht="15" customHeight="1">
      <c r="A23" s="575" t="s">
        <v>151</v>
      </c>
      <c r="B23" s="206"/>
      <c r="C23" s="206"/>
      <c r="D23" s="623"/>
      <c r="E23" s="624"/>
      <c r="F23" s="624"/>
      <c r="G23" s="624"/>
      <c r="H23" s="624"/>
      <c r="I23" s="624"/>
      <c r="J23" s="624"/>
      <c r="K23" s="624"/>
      <c r="L23" s="638"/>
      <c r="M23" s="638"/>
      <c r="N23" s="638"/>
      <c r="O23" s="638"/>
      <c r="P23" s="638"/>
      <c r="Q23" s="638"/>
      <c r="R23" s="638"/>
      <c r="S23" s="638"/>
      <c r="T23" s="638"/>
      <c r="U23" s="638"/>
      <c r="V23" s="638"/>
      <c r="W23" s="638"/>
      <c r="X23" s="638"/>
      <c r="Y23" s="638"/>
      <c r="Z23" s="638"/>
      <c r="AA23" s="638"/>
      <c r="AB23" s="639"/>
      <c r="AC23" s="167"/>
    </row>
    <row r="24" spans="1:29" s="1" customFormat="1" ht="15" customHeight="1">
      <c r="A24" s="576" t="s">
        <v>150</v>
      </c>
      <c r="B24" s="195"/>
      <c r="C24" s="221"/>
      <c r="D24" s="649"/>
      <c r="E24" s="650"/>
      <c r="F24" s="650"/>
      <c r="G24" s="650"/>
      <c r="H24" s="650"/>
      <c r="I24" s="650"/>
      <c r="J24" s="650"/>
      <c r="K24" s="650"/>
      <c r="L24" s="651"/>
      <c r="M24" s="651"/>
      <c r="N24" s="651"/>
      <c r="O24" s="651"/>
      <c r="P24" s="651"/>
      <c r="Q24" s="651"/>
      <c r="R24" s="651"/>
      <c r="S24" s="651"/>
      <c r="T24" s="651"/>
      <c r="U24" s="651"/>
      <c r="V24" s="651"/>
      <c r="W24" s="651"/>
      <c r="X24" s="651"/>
      <c r="Y24" s="651"/>
      <c r="Z24" s="651"/>
      <c r="AA24" s="651"/>
      <c r="AB24" s="652"/>
      <c r="AC24" s="167"/>
    </row>
    <row r="25" spans="1:29" s="1" customFormat="1" ht="15" customHeight="1">
      <c r="A25" s="577" t="s">
        <v>149</v>
      </c>
      <c r="B25" s="219"/>
      <c r="C25" s="218"/>
      <c r="D25" s="630"/>
      <c r="E25" s="631"/>
      <c r="F25" s="631"/>
      <c r="G25" s="631"/>
      <c r="H25" s="631"/>
      <c r="I25" s="631"/>
      <c r="J25" s="631"/>
      <c r="K25" s="631"/>
      <c r="L25" s="632"/>
      <c r="M25" s="632"/>
      <c r="N25" s="632"/>
      <c r="O25" s="632"/>
      <c r="P25" s="632"/>
      <c r="Q25" s="632"/>
      <c r="R25" s="632"/>
      <c r="S25" s="632"/>
      <c r="T25" s="632"/>
      <c r="U25" s="632"/>
      <c r="V25" s="632"/>
      <c r="W25" s="632"/>
      <c r="X25" s="632"/>
      <c r="Y25" s="632"/>
      <c r="Z25" s="632"/>
      <c r="AA25" s="632"/>
      <c r="AB25" s="633"/>
      <c r="AC25" s="167"/>
    </row>
    <row r="26" spans="1:29" s="1" customFormat="1" ht="15" customHeight="1">
      <c r="A26" s="578" t="s">
        <v>148</v>
      </c>
      <c r="C26" s="579"/>
      <c r="D26" s="640"/>
      <c r="E26" s="627"/>
      <c r="F26" s="627"/>
      <c r="G26" s="627"/>
      <c r="H26" s="627"/>
      <c r="I26" s="627"/>
      <c r="J26" s="627"/>
      <c r="K26" s="627"/>
      <c r="L26" s="628"/>
      <c r="M26" s="628"/>
      <c r="N26" s="628"/>
      <c r="O26" s="628"/>
      <c r="P26" s="628"/>
      <c r="Q26" s="628"/>
      <c r="R26" s="628"/>
      <c r="S26" s="628"/>
      <c r="T26" s="628"/>
      <c r="U26" s="628"/>
      <c r="V26" s="628"/>
      <c r="W26" s="628"/>
      <c r="X26" s="628"/>
      <c r="Y26" s="628"/>
      <c r="Z26" s="628"/>
      <c r="AA26" s="628"/>
      <c r="AB26" s="629"/>
      <c r="AC26" s="167"/>
    </row>
    <row r="27" spans="1:29" s="1" customFormat="1" ht="15" customHeight="1">
      <c r="A27" s="575" t="s">
        <v>147</v>
      </c>
      <c r="B27" s="206"/>
      <c r="C27" s="206"/>
      <c r="D27" s="623"/>
      <c r="E27" s="624"/>
      <c r="F27" s="624"/>
      <c r="G27" s="624"/>
      <c r="H27" s="624"/>
      <c r="I27" s="624"/>
      <c r="J27" s="624"/>
      <c r="K27" s="624"/>
      <c r="L27" s="624"/>
      <c r="M27" s="624"/>
      <c r="N27" s="624"/>
      <c r="O27" s="624"/>
      <c r="P27" s="624"/>
      <c r="Q27" s="624"/>
      <c r="R27" s="624"/>
      <c r="S27" s="624"/>
      <c r="T27" s="624"/>
      <c r="U27" s="624"/>
      <c r="V27" s="624"/>
      <c r="W27" s="624"/>
      <c r="X27" s="624"/>
      <c r="Y27" s="624"/>
      <c r="Z27" s="624"/>
      <c r="AA27" s="624"/>
      <c r="AB27" s="625"/>
      <c r="AC27" s="167"/>
    </row>
    <row r="28" spans="1:29" s="1" customFormat="1" ht="15" customHeight="1">
      <c r="A28" s="575" t="s">
        <v>146</v>
      </c>
      <c r="B28" s="206"/>
      <c r="C28" s="206"/>
      <c r="D28" s="653"/>
      <c r="E28" s="654"/>
      <c r="F28" s="654"/>
      <c r="G28" s="654"/>
      <c r="H28" s="654"/>
      <c r="I28" s="654"/>
      <c r="J28" s="654"/>
      <c r="K28" s="654"/>
      <c r="L28" s="638"/>
      <c r="M28" s="638"/>
      <c r="N28" s="638"/>
      <c r="O28" s="638"/>
      <c r="P28" s="638"/>
      <c r="Q28" s="638"/>
      <c r="R28" s="638"/>
      <c r="S28" s="638"/>
      <c r="T28" s="638"/>
      <c r="U28" s="638"/>
      <c r="V28" s="638"/>
      <c r="W28" s="638"/>
      <c r="X28" s="638"/>
      <c r="Y28" s="638"/>
      <c r="Z28" s="638"/>
      <c r="AA28" s="638"/>
      <c r="AB28" s="639"/>
      <c r="AC28" s="167"/>
    </row>
    <row r="29" spans="1:29" s="1" customFormat="1" ht="15" customHeight="1" thickBot="1">
      <c r="A29" s="580" t="s">
        <v>145</v>
      </c>
      <c r="B29" s="581"/>
      <c r="C29" s="581"/>
      <c r="D29" s="655"/>
      <c r="E29" s="656"/>
      <c r="F29" s="656"/>
      <c r="G29" s="656"/>
      <c r="H29" s="656"/>
      <c r="I29" s="656"/>
      <c r="J29" s="656"/>
      <c r="K29" s="656"/>
      <c r="L29" s="657"/>
      <c r="M29" s="657"/>
      <c r="N29" s="657"/>
      <c r="O29" s="657"/>
      <c r="P29" s="657"/>
      <c r="Q29" s="657"/>
      <c r="R29" s="657"/>
      <c r="S29" s="657"/>
      <c r="T29" s="657"/>
      <c r="U29" s="657"/>
      <c r="V29" s="657"/>
      <c r="W29" s="657"/>
      <c r="X29" s="657"/>
      <c r="Y29" s="657"/>
      <c r="Z29" s="657"/>
      <c r="AA29" s="657"/>
      <c r="AB29" s="658"/>
      <c r="AC29" s="167"/>
    </row>
    <row r="30" spans="1:29" s="1" customFormat="1" ht="12.95" customHeight="1">
      <c r="A30" s="1" t="s">
        <v>144</v>
      </c>
      <c r="C30" s="167"/>
      <c r="D30" s="199"/>
      <c r="E30" s="199"/>
      <c r="F30" s="199"/>
      <c r="G30" s="199"/>
      <c r="H30" s="199"/>
      <c r="I30" s="199"/>
      <c r="J30" s="199"/>
      <c r="K30" s="199"/>
      <c r="L30" s="167"/>
      <c r="M30" s="167"/>
      <c r="N30" s="167"/>
      <c r="O30" s="167"/>
      <c r="P30" s="167"/>
      <c r="Q30" s="167"/>
      <c r="R30" s="167"/>
      <c r="S30" s="167"/>
      <c r="T30" s="167"/>
      <c r="U30" s="167"/>
      <c r="V30" s="167"/>
      <c r="W30" s="167"/>
      <c r="X30" s="167"/>
      <c r="Y30" s="167"/>
      <c r="Z30" s="167"/>
      <c r="AA30" s="167"/>
      <c r="AB30" s="167"/>
      <c r="AC30" s="167"/>
    </row>
    <row r="31" spans="1:29" s="1" customFormat="1" ht="12.95" customHeight="1">
      <c r="A31" s="1" t="s">
        <v>143</v>
      </c>
      <c r="C31" s="167"/>
      <c r="D31" s="199"/>
      <c r="E31" s="199"/>
      <c r="F31" s="199"/>
      <c r="G31" s="199"/>
      <c r="H31" s="199"/>
      <c r="I31" s="199"/>
      <c r="J31" s="199"/>
      <c r="K31" s="199"/>
      <c r="L31" s="167"/>
      <c r="M31" s="167"/>
      <c r="N31" s="167"/>
      <c r="O31" s="167"/>
      <c r="P31" s="167"/>
      <c r="Q31" s="167"/>
      <c r="R31" s="167"/>
      <c r="S31" s="167"/>
      <c r="T31" s="167"/>
      <c r="U31" s="167"/>
      <c r="V31" s="167"/>
      <c r="W31" s="167"/>
      <c r="X31" s="167"/>
      <c r="Y31" s="167"/>
      <c r="Z31" s="167"/>
      <c r="AA31" s="167"/>
      <c r="AB31" s="167"/>
      <c r="AC31" s="167"/>
    </row>
    <row r="32" spans="1:29" s="1" customFormat="1" ht="12.95" customHeight="1">
      <c r="A32" s="1" t="s">
        <v>142</v>
      </c>
      <c r="C32" s="167"/>
      <c r="D32" s="199"/>
      <c r="E32" s="199"/>
      <c r="F32" s="199"/>
      <c r="G32" s="199"/>
      <c r="H32" s="199"/>
      <c r="I32" s="199"/>
      <c r="J32" s="199"/>
      <c r="K32" s="199"/>
      <c r="L32" s="167"/>
      <c r="M32" s="167"/>
      <c r="N32" s="167"/>
      <c r="O32" s="167"/>
      <c r="P32" s="167"/>
      <c r="Q32" s="167"/>
      <c r="R32" s="167"/>
      <c r="S32" s="167"/>
      <c r="T32" s="167"/>
      <c r="U32" s="167"/>
      <c r="V32" s="167"/>
      <c r="W32" s="167"/>
      <c r="X32" s="167"/>
      <c r="Y32" s="167"/>
      <c r="Z32" s="167"/>
      <c r="AA32" s="167"/>
      <c r="AB32" s="167"/>
    </row>
    <row r="33" spans="1:29" s="196" customFormat="1" ht="18" customHeight="1">
      <c r="A33" s="197"/>
      <c r="C33" s="198"/>
      <c r="D33" s="198"/>
      <c r="E33" s="198"/>
      <c r="F33" s="198"/>
      <c r="G33" s="198"/>
      <c r="H33" s="198"/>
      <c r="I33" s="198"/>
      <c r="J33" s="198"/>
      <c r="K33" s="198"/>
      <c r="L33" s="197"/>
      <c r="M33" s="197"/>
      <c r="N33" s="197"/>
      <c r="O33" s="197"/>
      <c r="P33" s="197"/>
      <c r="Q33" s="197"/>
      <c r="R33" s="197"/>
      <c r="S33" s="197"/>
      <c r="T33" s="197"/>
      <c r="U33" s="197"/>
      <c r="V33" s="197"/>
      <c r="W33" s="197"/>
      <c r="X33" s="197"/>
      <c r="Y33" s="197"/>
      <c r="Z33" s="197"/>
      <c r="AA33" s="197"/>
      <c r="AB33" s="197"/>
    </row>
    <row r="34" spans="1:29" ht="14.25" thickBot="1">
      <c r="A34" s="743" t="s">
        <v>141</v>
      </c>
      <c r="B34" s="743"/>
      <c r="C34" s="743"/>
      <c r="AB34" s="121" t="s">
        <v>121</v>
      </c>
    </row>
    <row r="35" spans="1:29" s="1" customFormat="1" ht="15" customHeight="1">
      <c r="A35" s="1337" t="s">
        <v>167</v>
      </c>
      <c r="B35" s="1338"/>
      <c r="C35" s="1339"/>
      <c r="D35" s="1348" t="s">
        <v>140</v>
      </c>
      <c r="E35" s="1349"/>
      <c r="F35" s="1349"/>
      <c r="G35" s="1349"/>
      <c r="H35" s="1350"/>
      <c r="I35" s="661"/>
      <c r="J35" s="662"/>
      <c r="K35" s="744"/>
      <c r="L35" s="662"/>
      <c r="M35" s="662"/>
      <c r="N35" s="662"/>
      <c r="O35" s="662"/>
      <c r="P35" s="662"/>
      <c r="Q35" s="662"/>
      <c r="R35" s="662"/>
      <c r="S35" s="662"/>
      <c r="T35" s="662"/>
      <c r="U35" s="662"/>
      <c r="V35" s="662"/>
      <c r="W35" s="662"/>
      <c r="X35" s="662"/>
      <c r="Y35" s="662"/>
      <c r="Z35" s="662"/>
      <c r="AA35" s="663"/>
      <c r="AB35" s="664"/>
    </row>
    <row r="36" spans="1:29" s="1" customFormat="1" ht="15" customHeight="1">
      <c r="A36" s="1340"/>
      <c r="B36" s="1341"/>
      <c r="C36" s="1342"/>
      <c r="D36" s="659"/>
      <c r="E36" s="660"/>
      <c r="F36" s="660"/>
      <c r="G36" s="660"/>
      <c r="H36" s="1352" t="s">
        <v>422</v>
      </c>
      <c r="I36" s="1353"/>
      <c r="J36" s="1353"/>
      <c r="K36" s="1353"/>
      <c r="L36" s="1353"/>
      <c r="M36" s="1353"/>
      <c r="N36" s="1353"/>
      <c r="O36" s="1353"/>
      <c r="P36" s="1353"/>
      <c r="Q36" s="1353"/>
      <c r="R36" s="1353"/>
      <c r="S36" s="1353"/>
      <c r="T36" s="1353"/>
      <c r="U36" s="1353"/>
      <c r="V36" s="1353"/>
      <c r="W36" s="1353"/>
      <c r="X36" s="1353"/>
      <c r="Y36" s="1353"/>
      <c r="Z36" s="1353"/>
      <c r="AA36" s="1353"/>
      <c r="AB36" s="1354"/>
    </row>
    <row r="37" spans="1:29" s="1" customFormat="1" ht="15" customHeight="1">
      <c r="A37" s="1340"/>
      <c r="B37" s="1341"/>
      <c r="C37" s="1342"/>
      <c r="D37" s="614" t="s">
        <v>188</v>
      </c>
      <c r="E37" s="615" t="s">
        <v>419</v>
      </c>
      <c r="F37" s="615" t="s">
        <v>420</v>
      </c>
      <c r="G37" s="615" t="s">
        <v>421</v>
      </c>
      <c r="H37" s="616" t="s">
        <v>32</v>
      </c>
      <c r="I37" s="617" t="s">
        <v>33</v>
      </c>
      <c r="J37" s="617" t="s">
        <v>34</v>
      </c>
      <c r="K37" s="617" t="s">
        <v>35</v>
      </c>
      <c r="L37" s="617" t="s">
        <v>36</v>
      </c>
      <c r="M37" s="617" t="s">
        <v>37</v>
      </c>
      <c r="N37" s="617" t="s">
        <v>38</v>
      </c>
      <c r="O37" s="617" t="s">
        <v>39</v>
      </c>
      <c r="P37" s="617" t="s">
        <v>40</v>
      </c>
      <c r="Q37" s="617" t="s">
        <v>41</v>
      </c>
      <c r="R37" s="617" t="s">
        <v>42</v>
      </c>
      <c r="S37" s="617" t="s">
        <v>43</v>
      </c>
      <c r="T37" s="617" t="s">
        <v>44</v>
      </c>
      <c r="U37" s="617" t="s">
        <v>57</v>
      </c>
      <c r="V37" s="617" t="s">
        <v>58</v>
      </c>
      <c r="W37" s="617" t="s">
        <v>59</v>
      </c>
      <c r="X37" s="617" t="s">
        <v>60</v>
      </c>
      <c r="Y37" s="617" t="s">
        <v>61</v>
      </c>
      <c r="Z37" s="617" t="s">
        <v>62</v>
      </c>
      <c r="AA37" s="617" t="s">
        <v>93</v>
      </c>
      <c r="AB37" s="618" t="s">
        <v>94</v>
      </c>
    </row>
    <row r="38" spans="1:29" s="1" customFormat="1" ht="15" customHeight="1">
      <c r="A38" s="1343"/>
      <c r="B38" s="1344"/>
      <c r="C38" s="1345"/>
      <c r="D38" s="619">
        <v>2024</v>
      </c>
      <c r="E38" s="620">
        <v>2025</v>
      </c>
      <c r="F38" s="620">
        <v>2026</v>
      </c>
      <c r="G38" s="620">
        <v>2027</v>
      </c>
      <c r="H38" s="620">
        <v>2028</v>
      </c>
      <c r="I38" s="621">
        <v>2029</v>
      </c>
      <c r="J38" s="621">
        <v>2030</v>
      </c>
      <c r="K38" s="621">
        <v>2031</v>
      </c>
      <c r="L38" s="621">
        <v>2032</v>
      </c>
      <c r="M38" s="621">
        <v>2033</v>
      </c>
      <c r="N38" s="621">
        <v>2034</v>
      </c>
      <c r="O38" s="621">
        <v>2035</v>
      </c>
      <c r="P38" s="621">
        <v>2036</v>
      </c>
      <c r="Q38" s="621">
        <v>2037</v>
      </c>
      <c r="R38" s="621">
        <v>2038</v>
      </c>
      <c r="S38" s="621">
        <v>2039</v>
      </c>
      <c r="T38" s="621">
        <v>2040</v>
      </c>
      <c r="U38" s="621">
        <v>2041</v>
      </c>
      <c r="V38" s="621">
        <v>2042</v>
      </c>
      <c r="W38" s="621">
        <v>2043</v>
      </c>
      <c r="X38" s="621">
        <v>2044</v>
      </c>
      <c r="Y38" s="621">
        <v>2045</v>
      </c>
      <c r="Z38" s="621">
        <v>2046</v>
      </c>
      <c r="AA38" s="621">
        <v>2047</v>
      </c>
      <c r="AB38" s="622">
        <v>2048</v>
      </c>
    </row>
    <row r="39" spans="1:29" s="1" customFormat="1" ht="15" customHeight="1">
      <c r="A39" s="582" t="s">
        <v>139</v>
      </c>
      <c r="B39" s="174"/>
      <c r="C39" s="182"/>
      <c r="D39" s="173"/>
      <c r="E39" s="169"/>
      <c r="F39" s="170"/>
      <c r="G39" s="283"/>
      <c r="H39" s="171"/>
      <c r="I39" s="170"/>
      <c r="J39" s="169"/>
      <c r="K39" s="169"/>
      <c r="L39" s="170"/>
      <c r="M39" s="169"/>
      <c r="N39" s="169"/>
      <c r="O39" s="169"/>
      <c r="P39" s="169"/>
      <c r="Q39" s="169"/>
      <c r="R39" s="169"/>
      <c r="S39" s="169"/>
      <c r="T39" s="169"/>
      <c r="U39" s="169"/>
      <c r="V39" s="169"/>
      <c r="W39" s="169"/>
      <c r="X39" s="169"/>
      <c r="Y39" s="169"/>
      <c r="Z39" s="169"/>
      <c r="AA39" s="169"/>
      <c r="AB39" s="583"/>
    </row>
    <row r="40" spans="1:29" s="1" customFormat="1" ht="15" customHeight="1">
      <c r="A40" s="575" t="s">
        <v>138</v>
      </c>
      <c r="B40" s="194"/>
      <c r="C40" s="175"/>
      <c r="D40" s="193"/>
      <c r="E40" s="190"/>
      <c r="F40" s="191"/>
      <c r="G40" s="284"/>
      <c r="H40" s="192"/>
      <c r="I40" s="191"/>
      <c r="J40" s="190"/>
      <c r="K40" s="190"/>
      <c r="L40" s="191"/>
      <c r="M40" s="190"/>
      <c r="N40" s="190"/>
      <c r="O40" s="190"/>
      <c r="P40" s="190"/>
      <c r="Q40" s="190"/>
      <c r="R40" s="190"/>
      <c r="S40" s="190"/>
      <c r="T40" s="190"/>
      <c r="U40" s="190"/>
      <c r="V40" s="190"/>
      <c r="W40" s="190"/>
      <c r="X40" s="190"/>
      <c r="Y40" s="190"/>
      <c r="Z40" s="190"/>
      <c r="AA40" s="190"/>
      <c r="AB40" s="584"/>
    </row>
    <row r="41" spans="1:29" s="1" customFormat="1" ht="15" customHeight="1" thickBot="1">
      <c r="A41" s="585" t="s">
        <v>137</v>
      </c>
      <c r="B41" s="189"/>
      <c r="C41" s="188"/>
      <c r="D41" s="187"/>
      <c r="E41" s="184"/>
      <c r="F41" s="185"/>
      <c r="G41" s="285"/>
      <c r="H41" s="186"/>
      <c r="I41" s="185"/>
      <c r="J41" s="184"/>
      <c r="K41" s="184"/>
      <c r="L41" s="185"/>
      <c r="M41" s="184"/>
      <c r="N41" s="184"/>
      <c r="O41" s="184"/>
      <c r="P41" s="184"/>
      <c r="Q41" s="184"/>
      <c r="R41" s="184"/>
      <c r="S41" s="184"/>
      <c r="T41" s="184"/>
      <c r="U41" s="184"/>
      <c r="V41" s="184"/>
      <c r="W41" s="184"/>
      <c r="X41" s="184"/>
      <c r="Y41" s="184"/>
      <c r="Z41" s="184"/>
      <c r="AA41" s="184"/>
      <c r="AB41" s="586"/>
    </row>
    <row r="42" spans="1:29" s="1" customFormat="1" ht="15" customHeight="1" thickTop="1">
      <c r="A42" s="587" t="s">
        <v>136</v>
      </c>
      <c r="B42" s="183"/>
      <c r="C42" s="182"/>
      <c r="D42" s="181"/>
      <c r="E42" s="178"/>
      <c r="F42" s="179"/>
      <c r="G42" s="286"/>
      <c r="H42" s="180"/>
      <c r="I42" s="179"/>
      <c r="J42" s="178"/>
      <c r="K42" s="178"/>
      <c r="L42" s="179"/>
      <c r="M42" s="178"/>
      <c r="N42" s="178"/>
      <c r="O42" s="178"/>
      <c r="P42" s="178"/>
      <c r="Q42" s="178"/>
      <c r="R42" s="178"/>
      <c r="S42" s="178"/>
      <c r="T42" s="178"/>
      <c r="U42" s="178"/>
      <c r="V42" s="178"/>
      <c r="W42" s="178"/>
      <c r="X42" s="178"/>
      <c r="Y42" s="178"/>
      <c r="Z42" s="178"/>
      <c r="AA42" s="178"/>
      <c r="AB42" s="588"/>
    </row>
    <row r="43" spans="1:29" s="1" customFormat="1" ht="15" customHeight="1">
      <c r="A43" s="589" t="s">
        <v>135</v>
      </c>
      <c r="B43" s="176"/>
      <c r="C43" s="175"/>
      <c r="D43" s="173"/>
      <c r="E43" s="172"/>
      <c r="F43" s="170"/>
      <c r="G43" s="283"/>
      <c r="H43" s="171"/>
      <c r="I43" s="170"/>
      <c r="J43" s="169"/>
      <c r="K43" s="169"/>
      <c r="L43" s="170"/>
      <c r="M43" s="169"/>
      <c r="N43" s="169"/>
      <c r="O43" s="169"/>
      <c r="P43" s="169"/>
      <c r="Q43" s="169"/>
      <c r="R43" s="169"/>
      <c r="S43" s="169"/>
      <c r="T43" s="169"/>
      <c r="U43" s="169"/>
      <c r="V43" s="169"/>
      <c r="W43" s="169"/>
      <c r="X43" s="169"/>
      <c r="Y43" s="169"/>
      <c r="Z43" s="169"/>
      <c r="AA43" s="169"/>
      <c r="AB43" s="583"/>
    </row>
    <row r="44" spans="1:29" s="1" customFormat="1" ht="15" customHeight="1" thickBot="1">
      <c r="A44" s="590" t="s">
        <v>134</v>
      </c>
      <c r="B44" s="591"/>
      <c r="C44" s="592"/>
      <c r="D44" s="593"/>
      <c r="E44" s="594"/>
      <c r="F44" s="595"/>
      <c r="G44" s="596"/>
      <c r="H44" s="597"/>
      <c r="I44" s="595"/>
      <c r="J44" s="598"/>
      <c r="K44" s="598"/>
      <c r="L44" s="595"/>
      <c r="M44" s="598"/>
      <c r="N44" s="598"/>
      <c r="O44" s="598"/>
      <c r="P44" s="598"/>
      <c r="Q44" s="598"/>
      <c r="R44" s="598"/>
      <c r="S44" s="598"/>
      <c r="T44" s="598"/>
      <c r="U44" s="598"/>
      <c r="V44" s="598"/>
      <c r="W44" s="598"/>
      <c r="X44" s="598"/>
      <c r="Y44" s="598"/>
      <c r="Z44" s="598"/>
      <c r="AA44" s="598"/>
      <c r="AB44" s="599"/>
    </row>
    <row r="45" spans="1:29" s="1" customFormat="1" ht="12.95" customHeight="1">
      <c r="A45" s="1" t="s">
        <v>526</v>
      </c>
      <c r="B45" s="167"/>
      <c r="C45" s="167"/>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row>
    <row r="46" spans="1:29" s="1" customFormat="1" ht="12.95" customHeight="1">
      <c r="A46" s="167" t="s">
        <v>133</v>
      </c>
      <c r="B46" s="167"/>
      <c r="C46" s="167"/>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row>
    <row r="47" spans="1:29" s="1" customFormat="1" ht="12.95" customHeight="1">
      <c r="A47" s="167" t="s">
        <v>363</v>
      </c>
      <c r="B47" s="167"/>
      <c r="C47" s="168"/>
      <c r="D47" s="166"/>
      <c r="E47" s="166"/>
      <c r="F47" s="166"/>
      <c r="G47" s="166"/>
      <c r="H47" s="166"/>
      <c r="I47" s="166"/>
      <c r="K47" s="166"/>
      <c r="L47" s="166"/>
      <c r="M47" s="166"/>
      <c r="N47" s="166"/>
      <c r="O47" s="166"/>
      <c r="P47" s="166"/>
      <c r="Q47" s="166"/>
      <c r="R47" s="166"/>
      <c r="S47" s="166"/>
      <c r="T47" s="166"/>
      <c r="U47" s="166"/>
      <c r="V47" s="166"/>
      <c r="W47" s="166"/>
      <c r="X47" s="166"/>
      <c r="Y47" s="166"/>
      <c r="Z47" s="166"/>
      <c r="AA47" s="166"/>
      <c r="AB47" s="166"/>
      <c r="AC47" s="166"/>
    </row>
    <row r="48" spans="1:29" s="1" customFormat="1" ht="12.95" customHeight="1">
      <c r="A48" s="167" t="s">
        <v>132</v>
      </c>
      <c r="B48" s="167"/>
      <c r="C48" s="167"/>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row>
    <row r="49" spans="1:29" s="1" customFormat="1" ht="12.95" customHeight="1">
      <c r="A49" s="167"/>
      <c r="B49" s="167"/>
      <c r="C49" s="167"/>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row>
    <row r="50" spans="1:29" ht="14.25" thickBot="1">
      <c r="A50" s="683" t="s">
        <v>131</v>
      </c>
      <c r="B50" s="165"/>
      <c r="L50" s="743"/>
      <c r="M50" s="743"/>
      <c r="N50" s="743"/>
      <c r="O50" s="743"/>
      <c r="P50" s="743"/>
      <c r="Q50" s="743"/>
      <c r="R50" s="743"/>
      <c r="S50" s="743"/>
    </row>
    <row r="51" spans="1:29" ht="10.9" customHeight="1">
      <c r="A51" s="745"/>
      <c r="B51" s="746"/>
      <c r="C51" s="746"/>
      <c r="D51" s="746"/>
      <c r="E51" s="746"/>
      <c r="F51" s="746"/>
      <c r="G51" s="746"/>
      <c r="H51" s="746"/>
      <c r="I51" s="746"/>
      <c r="J51" s="746"/>
      <c r="K51" s="746"/>
      <c r="L51" s="746"/>
      <c r="M51" s="746"/>
      <c r="N51" s="746"/>
      <c r="O51" s="746"/>
      <c r="P51" s="746"/>
      <c r="Q51" s="746"/>
      <c r="R51" s="746"/>
      <c r="S51" s="746"/>
      <c r="T51" s="746"/>
      <c r="U51" s="746"/>
      <c r="V51" s="746"/>
      <c r="W51" s="746"/>
      <c r="X51" s="746"/>
      <c r="Y51" s="746"/>
      <c r="Z51" s="746"/>
      <c r="AA51" s="746"/>
      <c r="AB51" s="747"/>
    </row>
    <row r="52" spans="1:29" ht="10.9" customHeight="1">
      <c r="A52" s="748"/>
      <c r="AB52" s="749"/>
    </row>
    <row r="53" spans="1:29" ht="10.9" customHeight="1">
      <c r="A53" s="748"/>
      <c r="AB53" s="749"/>
    </row>
    <row r="54" spans="1:29" ht="10.9" customHeight="1">
      <c r="A54" s="748"/>
      <c r="AB54" s="749"/>
    </row>
    <row r="55" spans="1:29" ht="10.9" customHeight="1">
      <c r="A55" s="748"/>
      <c r="AB55" s="749"/>
    </row>
    <row r="56" spans="1:29" ht="10.9" customHeight="1">
      <c r="A56" s="748"/>
      <c r="AB56" s="749"/>
    </row>
    <row r="57" spans="1:29" ht="10.9" customHeight="1">
      <c r="A57" s="748"/>
      <c r="AB57" s="749"/>
    </row>
    <row r="58" spans="1:29" ht="10.9" customHeight="1" thickBot="1">
      <c r="A58" s="750"/>
      <c r="B58" s="751"/>
      <c r="C58" s="751"/>
      <c r="D58" s="751"/>
      <c r="E58" s="751"/>
      <c r="F58" s="751"/>
      <c r="G58" s="751"/>
      <c r="H58" s="751"/>
      <c r="I58" s="751"/>
      <c r="J58" s="751"/>
      <c r="K58" s="751"/>
      <c r="L58" s="751"/>
      <c r="M58" s="751"/>
      <c r="N58" s="751"/>
      <c r="O58" s="751"/>
      <c r="P58" s="751"/>
      <c r="Q58" s="751"/>
      <c r="R58" s="751"/>
      <c r="S58" s="751"/>
      <c r="T58" s="751"/>
      <c r="U58" s="751"/>
      <c r="V58" s="751"/>
      <c r="W58" s="751"/>
      <c r="X58" s="751"/>
      <c r="Y58" s="751"/>
      <c r="Z58" s="751"/>
      <c r="AA58" s="751"/>
      <c r="AB58" s="752"/>
    </row>
  </sheetData>
  <protectedRanges>
    <protectedRange sqref="A59:IX71 A51:C58 AC51:IX58" name="範囲4"/>
    <protectedRange sqref="L28:AB28 D24:AB26 L22:AB22" name="範囲1"/>
  </protectedRanges>
  <mergeCells count="11">
    <mergeCell ref="B19:B20"/>
    <mergeCell ref="A35:C38"/>
    <mergeCell ref="A2:AB2"/>
    <mergeCell ref="A5:C8"/>
    <mergeCell ref="B10:B11"/>
    <mergeCell ref="B15:B16"/>
    <mergeCell ref="D5:H5"/>
    <mergeCell ref="Z4:AB4"/>
    <mergeCell ref="D35:H35"/>
    <mergeCell ref="H6:AB6"/>
    <mergeCell ref="H36:AB36"/>
  </mergeCells>
  <phoneticPr fontId="3"/>
  <printOptions horizontalCentered="1"/>
  <pageMargins left="0.70866141732283472" right="0.70866141732283472" top="0.74803149606299213" bottom="0.74803149606299213" header="0.31496062992125984" footer="0.31496062992125984"/>
  <pageSetup paperSize="8" scale="9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DA6BD-31B7-48EA-9711-5988654513AB}">
  <sheetPr>
    <pageSetUpPr fitToPage="1"/>
  </sheetPr>
  <dimension ref="A1:AC45"/>
  <sheetViews>
    <sheetView showGridLines="0" view="pageBreakPreview" zoomScaleNormal="100" zoomScaleSheetLayoutView="100" workbookViewId="0"/>
  </sheetViews>
  <sheetFormatPr defaultRowHeight="13.5"/>
  <cols>
    <col min="1" max="1" width="2.5" style="683" customWidth="1"/>
    <col min="2" max="2" width="11.125" style="683" customWidth="1"/>
    <col min="3" max="3" width="11.75" style="683" customWidth="1"/>
    <col min="4" max="28" width="7.5" style="683" customWidth="1"/>
    <col min="29" max="29" width="9.625" style="683" customWidth="1"/>
    <col min="30" max="258" width="9" style="683"/>
    <col min="259" max="259" width="2.5" style="683" customWidth="1"/>
    <col min="260" max="260" width="11.125" style="683" customWidth="1"/>
    <col min="261" max="261" width="11.75" style="683" customWidth="1"/>
    <col min="262" max="284" width="7.5" style="683" customWidth="1"/>
    <col min="285" max="285" width="9.625" style="683" customWidth="1"/>
    <col min="286" max="514" width="9" style="683"/>
    <col min="515" max="515" width="2.5" style="683" customWidth="1"/>
    <col min="516" max="516" width="11.125" style="683" customWidth="1"/>
    <col min="517" max="517" width="11.75" style="683" customWidth="1"/>
    <col min="518" max="540" width="7.5" style="683" customWidth="1"/>
    <col min="541" max="541" width="9.625" style="683" customWidth="1"/>
    <col min="542" max="770" width="9" style="683"/>
    <col min="771" max="771" width="2.5" style="683" customWidth="1"/>
    <col min="772" max="772" width="11.125" style="683" customWidth="1"/>
    <col min="773" max="773" width="11.75" style="683" customWidth="1"/>
    <col min="774" max="796" width="7.5" style="683" customWidth="1"/>
    <col min="797" max="797" width="9.625" style="683" customWidth="1"/>
    <col min="798" max="1026" width="9" style="683"/>
    <col min="1027" max="1027" width="2.5" style="683" customWidth="1"/>
    <col min="1028" max="1028" width="11.125" style="683" customWidth="1"/>
    <col min="1029" max="1029" width="11.75" style="683" customWidth="1"/>
    <col min="1030" max="1052" width="7.5" style="683" customWidth="1"/>
    <col min="1053" max="1053" width="9.625" style="683" customWidth="1"/>
    <col min="1054" max="1282" width="9" style="683"/>
    <col min="1283" max="1283" width="2.5" style="683" customWidth="1"/>
    <col min="1284" max="1284" width="11.125" style="683" customWidth="1"/>
    <col min="1285" max="1285" width="11.75" style="683" customWidth="1"/>
    <col min="1286" max="1308" width="7.5" style="683" customWidth="1"/>
    <col min="1309" max="1309" width="9.625" style="683" customWidth="1"/>
    <col min="1310" max="1538" width="9" style="683"/>
    <col min="1539" max="1539" width="2.5" style="683" customWidth="1"/>
    <col min="1540" max="1540" width="11.125" style="683" customWidth="1"/>
    <col min="1541" max="1541" width="11.75" style="683" customWidth="1"/>
    <col min="1542" max="1564" width="7.5" style="683" customWidth="1"/>
    <col min="1565" max="1565" width="9.625" style="683" customWidth="1"/>
    <col min="1566" max="1794" width="9" style="683"/>
    <col min="1795" max="1795" width="2.5" style="683" customWidth="1"/>
    <col min="1796" max="1796" width="11.125" style="683" customWidth="1"/>
    <col min="1797" max="1797" width="11.75" style="683" customWidth="1"/>
    <col min="1798" max="1820" width="7.5" style="683" customWidth="1"/>
    <col min="1821" max="1821" width="9.625" style="683" customWidth="1"/>
    <col min="1822" max="2050" width="9" style="683"/>
    <col min="2051" max="2051" width="2.5" style="683" customWidth="1"/>
    <col min="2052" max="2052" width="11.125" style="683" customWidth="1"/>
    <col min="2053" max="2053" width="11.75" style="683" customWidth="1"/>
    <col min="2054" max="2076" width="7.5" style="683" customWidth="1"/>
    <col min="2077" max="2077" width="9.625" style="683" customWidth="1"/>
    <col min="2078" max="2306" width="9" style="683"/>
    <col min="2307" max="2307" width="2.5" style="683" customWidth="1"/>
    <col min="2308" max="2308" width="11.125" style="683" customWidth="1"/>
    <col min="2309" max="2309" width="11.75" style="683" customWidth="1"/>
    <col min="2310" max="2332" width="7.5" style="683" customWidth="1"/>
    <col min="2333" max="2333" width="9.625" style="683" customWidth="1"/>
    <col min="2334" max="2562" width="9" style="683"/>
    <col min="2563" max="2563" width="2.5" style="683" customWidth="1"/>
    <col min="2564" max="2564" width="11.125" style="683" customWidth="1"/>
    <col min="2565" max="2565" width="11.75" style="683" customWidth="1"/>
    <col min="2566" max="2588" width="7.5" style="683" customWidth="1"/>
    <col min="2589" max="2589" width="9.625" style="683" customWidth="1"/>
    <col min="2590" max="2818" width="9" style="683"/>
    <col min="2819" max="2819" width="2.5" style="683" customWidth="1"/>
    <col min="2820" max="2820" width="11.125" style="683" customWidth="1"/>
    <col min="2821" max="2821" width="11.75" style="683" customWidth="1"/>
    <col min="2822" max="2844" width="7.5" style="683" customWidth="1"/>
    <col min="2845" max="2845" width="9.625" style="683" customWidth="1"/>
    <col min="2846" max="3074" width="9" style="683"/>
    <col min="3075" max="3075" width="2.5" style="683" customWidth="1"/>
    <col min="3076" max="3076" width="11.125" style="683" customWidth="1"/>
    <col min="3077" max="3077" width="11.75" style="683" customWidth="1"/>
    <col min="3078" max="3100" width="7.5" style="683" customWidth="1"/>
    <col min="3101" max="3101" width="9.625" style="683" customWidth="1"/>
    <col min="3102" max="3330" width="9" style="683"/>
    <col min="3331" max="3331" width="2.5" style="683" customWidth="1"/>
    <col min="3332" max="3332" width="11.125" style="683" customWidth="1"/>
    <col min="3333" max="3333" width="11.75" style="683" customWidth="1"/>
    <col min="3334" max="3356" width="7.5" style="683" customWidth="1"/>
    <col min="3357" max="3357" width="9.625" style="683" customWidth="1"/>
    <col min="3358" max="3586" width="9" style="683"/>
    <col min="3587" max="3587" width="2.5" style="683" customWidth="1"/>
    <col min="3588" max="3588" width="11.125" style="683" customWidth="1"/>
    <col min="3589" max="3589" width="11.75" style="683" customWidth="1"/>
    <col min="3590" max="3612" width="7.5" style="683" customWidth="1"/>
    <col min="3613" max="3613" width="9.625" style="683" customWidth="1"/>
    <col min="3614" max="3842" width="9" style="683"/>
    <col min="3843" max="3843" width="2.5" style="683" customWidth="1"/>
    <col min="3844" max="3844" width="11.125" style="683" customWidth="1"/>
    <col min="3845" max="3845" width="11.75" style="683" customWidth="1"/>
    <col min="3846" max="3868" width="7.5" style="683" customWidth="1"/>
    <col min="3869" max="3869" width="9.625" style="683" customWidth="1"/>
    <col min="3870" max="4098" width="9" style="683"/>
    <col min="4099" max="4099" width="2.5" style="683" customWidth="1"/>
    <col min="4100" max="4100" width="11.125" style="683" customWidth="1"/>
    <col min="4101" max="4101" width="11.75" style="683" customWidth="1"/>
    <col min="4102" max="4124" width="7.5" style="683" customWidth="1"/>
    <col min="4125" max="4125" width="9.625" style="683" customWidth="1"/>
    <col min="4126" max="4354" width="9" style="683"/>
    <col min="4355" max="4355" width="2.5" style="683" customWidth="1"/>
    <col min="4356" max="4356" width="11.125" style="683" customWidth="1"/>
    <col min="4357" max="4357" width="11.75" style="683" customWidth="1"/>
    <col min="4358" max="4380" width="7.5" style="683" customWidth="1"/>
    <col min="4381" max="4381" width="9.625" style="683" customWidth="1"/>
    <col min="4382" max="4610" width="9" style="683"/>
    <col min="4611" max="4611" width="2.5" style="683" customWidth="1"/>
    <col min="4612" max="4612" width="11.125" style="683" customWidth="1"/>
    <col min="4613" max="4613" width="11.75" style="683" customWidth="1"/>
    <col min="4614" max="4636" width="7.5" style="683" customWidth="1"/>
    <col min="4637" max="4637" width="9.625" style="683" customWidth="1"/>
    <col min="4638" max="4866" width="9" style="683"/>
    <col min="4867" max="4867" width="2.5" style="683" customWidth="1"/>
    <col min="4868" max="4868" width="11.125" style="683" customWidth="1"/>
    <col min="4869" max="4869" width="11.75" style="683" customWidth="1"/>
    <col min="4870" max="4892" width="7.5" style="683" customWidth="1"/>
    <col min="4893" max="4893" width="9.625" style="683" customWidth="1"/>
    <col min="4894" max="5122" width="9" style="683"/>
    <col min="5123" max="5123" width="2.5" style="683" customWidth="1"/>
    <col min="5124" max="5124" width="11.125" style="683" customWidth="1"/>
    <col min="5125" max="5125" width="11.75" style="683" customWidth="1"/>
    <col min="5126" max="5148" width="7.5" style="683" customWidth="1"/>
    <col min="5149" max="5149" width="9.625" style="683" customWidth="1"/>
    <col min="5150" max="5378" width="9" style="683"/>
    <col min="5379" max="5379" width="2.5" style="683" customWidth="1"/>
    <col min="5380" max="5380" width="11.125" style="683" customWidth="1"/>
    <col min="5381" max="5381" width="11.75" style="683" customWidth="1"/>
    <col min="5382" max="5404" width="7.5" style="683" customWidth="1"/>
    <col min="5405" max="5405" width="9.625" style="683" customWidth="1"/>
    <col min="5406" max="5634" width="9" style="683"/>
    <col min="5635" max="5635" width="2.5" style="683" customWidth="1"/>
    <col min="5636" max="5636" width="11.125" style="683" customWidth="1"/>
    <col min="5637" max="5637" width="11.75" style="683" customWidth="1"/>
    <col min="5638" max="5660" width="7.5" style="683" customWidth="1"/>
    <col min="5661" max="5661" width="9.625" style="683" customWidth="1"/>
    <col min="5662" max="5890" width="9" style="683"/>
    <col min="5891" max="5891" width="2.5" style="683" customWidth="1"/>
    <col min="5892" max="5892" width="11.125" style="683" customWidth="1"/>
    <col min="5893" max="5893" width="11.75" style="683" customWidth="1"/>
    <col min="5894" max="5916" width="7.5" style="683" customWidth="1"/>
    <col min="5917" max="5917" width="9.625" style="683" customWidth="1"/>
    <col min="5918" max="6146" width="9" style="683"/>
    <col min="6147" max="6147" width="2.5" style="683" customWidth="1"/>
    <col min="6148" max="6148" width="11.125" style="683" customWidth="1"/>
    <col min="6149" max="6149" width="11.75" style="683" customWidth="1"/>
    <col min="6150" max="6172" width="7.5" style="683" customWidth="1"/>
    <col min="6173" max="6173" width="9.625" style="683" customWidth="1"/>
    <col min="6174" max="6402" width="9" style="683"/>
    <col min="6403" max="6403" width="2.5" style="683" customWidth="1"/>
    <col min="6404" max="6404" width="11.125" style="683" customWidth="1"/>
    <col min="6405" max="6405" width="11.75" style="683" customWidth="1"/>
    <col min="6406" max="6428" width="7.5" style="683" customWidth="1"/>
    <col min="6429" max="6429" width="9.625" style="683" customWidth="1"/>
    <col min="6430" max="6658" width="9" style="683"/>
    <col min="6659" max="6659" width="2.5" style="683" customWidth="1"/>
    <col min="6660" max="6660" width="11.125" style="683" customWidth="1"/>
    <col min="6661" max="6661" width="11.75" style="683" customWidth="1"/>
    <col min="6662" max="6684" width="7.5" style="683" customWidth="1"/>
    <col min="6685" max="6685" width="9.625" style="683" customWidth="1"/>
    <col min="6686" max="6914" width="9" style="683"/>
    <col min="6915" max="6915" width="2.5" style="683" customWidth="1"/>
    <col min="6916" max="6916" width="11.125" style="683" customWidth="1"/>
    <col min="6917" max="6917" width="11.75" style="683" customWidth="1"/>
    <col min="6918" max="6940" width="7.5" style="683" customWidth="1"/>
    <col min="6941" max="6941" width="9.625" style="683" customWidth="1"/>
    <col min="6942" max="7170" width="9" style="683"/>
    <col min="7171" max="7171" width="2.5" style="683" customWidth="1"/>
    <col min="7172" max="7172" width="11.125" style="683" customWidth="1"/>
    <col min="7173" max="7173" width="11.75" style="683" customWidth="1"/>
    <col min="7174" max="7196" width="7.5" style="683" customWidth="1"/>
    <col min="7197" max="7197" width="9.625" style="683" customWidth="1"/>
    <col min="7198" max="7426" width="9" style="683"/>
    <col min="7427" max="7427" width="2.5" style="683" customWidth="1"/>
    <col min="7428" max="7428" width="11.125" style="683" customWidth="1"/>
    <col min="7429" max="7429" width="11.75" style="683" customWidth="1"/>
    <col min="7430" max="7452" width="7.5" style="683" customWidth="1"/>
    <col min="7453" max="7453" width="9.625" style="683" customWidth="1"/>
    <col min="7454" max="7682" width="9" style="683"/>
    <col min="7683" max="7683" width="2.5" style="683" customWidth="1"/>
    <col min="7684" max="7684" width="11.125" style="683" customWidth="1"/>
    <col min="7685" max="7685" width="11.75" style="683" customWidth="1"/>
    <col min="7686" max="7708" width="7.5" style="683" customWidth="1"/>
    <col min="7709" max="7709" width="9.625" style="683" customWidth="1"/>
    <col min="7710" max="7938" width="9" style="683"/>
    <col min="7939" max="7939" width="2.5" style="683" customWidth="1"/>
    <col min="7940" max="7940" width="11.125" style="683" customWidth="1"/>
    <col min="7941" max="7941" width="11.75" style="683" customWidth="1"/>
    <col min="7942" max="7964" width="7.5" style="683" customWidth="1"/>
    <col min="7965" max="7965" width="9.625" style="683" customWidth="1"/>
    <col min="7966" max="8194" width="9" style="683"/>
    <col min="8195" max="8195" width="2.5" style="683" customWidth="1"/>
    <col min="8196" max="8196" width="11.125" style="683" customWidth="1"/>
    <col min="8197" max="8197" width="11.75" style="683" customWidth="1"/>
    <col min="8198" max="8220" width="7.5" style="683" customWidth="1"/>
    <col min="8221" max="8221" width="9.625" style="683" customWidth="1"/>
    <col min="8222" max="8450" width="9" style="683"/>
    <col min="8451" max="8451" width="2.5" style="683" customWidth="1"/>
    <col min="8452" max="8452" width="11.125" style="683" customWidth="1"/>
    <col min="8453" max="8453" width="11.75" style="683" customWidth="1"/>
    <col min="8454" max="8476" width="7.5" style="683" customWidth="1"/>
    <col min="8477" max="8477" width="9.625" style="683" customWidth="1"/>
    <col min="8478" max="8706" width="9" style="683"/>
    <col min="8707" max="8707" width="2.5" style="683" customWidth="1"/>
    <col min="8708" max="8708" width="11.125" style="683" customWidth="1"/>
    <col min="8709" max="8709" width="11.75" style="683" customWidth="1"/>
    <col min="8710" max="8732" width="7.5" style="683" customWidth="1"/>
    <col min="8733" max="8733" width="9.625" style="683" customWidth="1"/>
    <col min="8734" max="8962" width="9" style="683"/>
    <col min="8963" max="8963" width="2.5" style="683" customWidth="1"/>
    <col min="8964" max="8964" width="11.125" style="683" customWidth="1"/>
    <col min="8965" max="8965" width="11.75" style="683" customWidth="1"/>
    <col min="8966" max="8988" width="7.5" style="683" customWidth="1"/>
    <col min="8989" max="8989" width="9.625" style="683" customWidth="1"/>
    <col min="8990" max="9218" width="9" style="683"/>
    <col min="9219" max="9219" width="2.5" style="683" customWidth="1"/>
    <col min="9220" max="9220" width="11.125" style="683" customWidth="1"/>
    <col min="9221" max="9221" width="11.75" style="683" customWidth="1"/>
    <col min="9222" max="9244" width="7.5" style="683" customWidth="1"/>
    <col min="9245" max="9245" width="9.625" style="683" customWidth="1"/>
    <col min="9246" max="9474" width="9" style="683"/>
    <col min="9475" max="9475" width="2.5" style="683" customWidth="1"/>
    <col min="9476" max="9476" width="11.125" style="683" customWidth="1"/>
    <col min="9477" max="9477" width="11.75" style="683" customWidth="1"/>
    <col min="9478" max="9500" width="7.5" style="683" customWidth="1"/>
    <col min="9501" max="9501" width="9.625" style="683" customWidth="1"/>
    <col min="9502" max="9730" width="9" style="683"/>
    <col min="9731" max="9731" width="2.5" style="683" customWidth="1"/>
    <col min="9732" max="9732" width="11.125" style="683" customWidth="1"/>
    <col min="9733" max="9733" width="11.75" style="683" customWidth="1"/>
    <col min="9734" max="9756" width="7.5" style="683" customWidth="1"/>
    <col min="9757" max="9757" width="9.625" style="683" customWidth="1"/>
    <col min="9758" max="9986" width="9" style="683"/>
    <col min="9987" max="9987" width="2.5" style="683" customWidth="1"/>
    <col min="9988" max="9988" width="11.125" style="683" customWidth="1"/>
    <col min="9989" max="9989" width="11.75" style="683" customWidth="1"/>
    <col min="9990" max="10012" width="7.5" style="683" customWidth="1"/>
    <col min="10013" max="10013" width="9.625" style="683" customWidth="1"/>
    <col min="10014" max="10242" width="9" style="683"/>
    <col min="10243" max="10243" width="2.5" style="683" customWidth="1"/>
    <col min="10244" max="10244" width="11.125" style="683" customWidth="1"/>
    <col min="10245" max="10245" width="11.75" style="683" customWidth="1"/>
    <col min="10246" max="10268" width="7.5" style="683" customWidth="1"/>
    <col min="10269" max="10269" width="9.625" style="683" customWidth="1"/>
    <col min="10270" max="10498" width="9" style="683"/>
    <col min="10499" max="10499" width="2.5" style="683" customWidth="1"/>
    <col min="10500" max="10500" width="11.125" style="683" customWidth="1"/>
    <col min="10501" max="10501" width="11.75" style="683" customWidth="1"/>
    <col min="10502" max="10524" width="7.5" style="683" customWidth="1"/>
    <col min="10525" max="10525" width="9.625" style="683" customWidth="1"/>
    <col min="10526" max="10754" width="9" style="683"/>
    <col min="10755" max="10755" width="2.5" style="683" customWidth="1"/>
    <col min="10756" max="10756" width="11.125" style="683" customWidth="1"/>
    <col min="10757" max="10757" width="11.75" style="683" customWidth="1"/>
    <col min="10758" max="10780" width="7.5" style="683" customWidth="1"/>
    <col min="10781" max="10781" width="9.625" style="683" customWidth="1"/>
    <col min="10782" max="11010" width="9" style="683"/>
    <col min="11011" max="11011" width="2.5" style="683" customWidth="1"/>
    <col min="11012" max="11012" width="11.125" style="683" customWidth="1"/>
    <col min="11013" max="11013" width="11.75" style="683" customWidth="1"/>
    <col min="11014" max="11036" width="7.5" style="683" customWidth="1"/>
    <col min="11037" max="11037" width="9.625" style="683" customWidth="1"/>
    <col min="11038" max="11266" width="9" style="683"/>
    <col min="11267" max="11267" width="2.5" style="683" customWidth="1"/>
    <col min="11268" max="11268" width="11.125" style="683" customWidth="1"/>
    <col min="11269" max="11269" width="11.75" style="683" customWidth="1"/>
    <col min="11270" max="11292" width="7.5" style="683" customWidth="1"/>
    <col min="11293" max="11293" width="9.625" style="683" customWidth="1"/>
    <col min="11294" max="11522" width="9" style="683"/>
    <col min="11523" max="11523" width="2.5" style="683" customWidth="1"/>
    <col min="11524" max="11524" width="11.125" style="683" customWidth="1"/>
    <col min="11525" max="11525" width="11.75" style="683" customWidth="1"/>
    <col min="11526" max="11548" width="7.5" style="683" customWidth="1"/>
    <col min="11549" max="11549" width="9.625" style="683" customWidth="1"/>
    <col min="11550" max="11778" width="9" style="683"/>
    <col min="11779" max="11779" width="2.5" style="683" customWidth="1"/>
    <col min="11780" max="11780" width="11.125" style="683" customWidth="1"/>
    <col min="11781" max="11781" width="11.75" style="683" customWidth="1"/>
    <col min="11782" max="11804" width="7.5" style="683" customWidth="1"/>
    <col min="11805" max="11805" width="9.625" style="683" customWidth="1"/>
    <col min="11806" max="12034" width="9" style="683"/>
    <col min="12035" max="12035" width="2.5" style="683" customWidth="1"/>
    <col min="12036" max="12036" width="11.125" style="683" customWidth="1"/>
    <col min="12037" max="12037" width="11.75" style="683" customWidth="1"/>
    <col min="12038" max="12060" width="7.5" style="683" customWidth="1"/>
    <col min="12061" max="12061" width="9.625" style="683" customWidth="1"/>
    <col min="12062" max="12290" width="9" style="683"/>
    <col min="12291" max="12291" width="2.5" style="683" customWidth="1"/>
    <col min="12292" max="12292" width="11.125" style="683" customWidth="1"/>
    <col min="12293" max="12293" width="11.75" style="683" customWidth="1"/>
    <col min="12294" max="12316" width="7.5" style="683" customWidth="1"/>
    <col min="12317" max="12317" width="9.625" style="683" customWidth="1"/>
    <col min="12318" max="12546" width="9" style="683"/>
    <col min="12547" max="12547" width="2.5" style="683" customWidth="1"/>
    <col min="12548" max="12548" width="11.125" style="683" customWidth="1"/>
    <col min="12549" max="12549" width="11.75" style="683" customWidth="1"/>
    <col min="12550" max="12572" width="7.5" style="683" customWidth="1"/>
    <col min="12573" max="12573" width="9.625" style="683" customWidth="1"/>
    <col min="12574" max="12802" width="9" style="683"/>
    <col min="12803" max="12803" width="2.5" style="683" customWidth="1"/>
    <col min="12804" max="12804" width="11.125" style="683" customWidth="1"/>
    <col min="12805" max="12805" width="11.75" style="683" customWidth="1"/>
    <col min="12806" max="12828" width="7.5" style="683" customWidth="1"/>
    <col min="12829" max="12829" width="9.625" style="683" customWidth="1"/>
    <col min="12830" max="13058" width="9" style="683"/>
    <col min="13059" max="13059" width="2.5" style="683" customWidth="1"/>
    <col min="13060" max="13060" width="11.125" style="683" customWidth="1"/>
    <col min="13061" max="13061" width="11.75" style="683" customWidth="1"/>
    <col min="13062" max="13084" width="7.5" style="683" customWidth="1"/>
    <col min="13085" max="13085" width="9.625" style="683" customWidth="1"/>
    <col min="13086" max="13314" width="9" style="683"/>
    <col min="13315" max="13315" width="2.5" style="683" customWidth="1"/>
    <col min="13316" max="13316" width="11.125" style="683" customWidth="1"/>
    <col min="13317" max="13317" width="11.75" style="683" customWidth="1"/>
    <col min="13318" max="13340" width="7.5" style="683" customWidth="1"/>
    <col min="13341" max="13341" width="9.625" style="683" customWidth="1"/>
    <col min="13342" max="13570" width="9" style="683"/>
    <col min="13571" max="13571" width="2.5" style="683" customWidth="1"/>
    <col min="13572" max="13572" width="11.125" style="683" customWidth="1"/>
    <col min="13573" max="13573" width="11.75" style="683" customWidth="1"/>
    <col min="13574" max="13596" width="7.5" style="683" customWidth="1"/>
    <col min="13597" max="13597" width="9.625" style="683" customWidth="1"/>
    <col min="13598" max="13826" width="9" style="683"/>
    <col min="13827" max="13827" width="2.5" style="683" customWidth="1"/>
    <col min="13828" max="13828" width="11.125" style="683" customWidth="1"/>
    <col min="13829" max="13829" width="11.75" style="683" customWidth="1"/>
    <col min="13830" max="13852" width="7.5" style="683" customWidth="1"/>
    <col min="13853" max="13853" width="9.625" style="683" customWidth="1"/>
    <col min="13854" max="14082" width="9" style="683"/>
    <col min="14083" max="14083" width="2.5" style="683" customWidth="1"/>
    <col min="14084" max="14084" width="11.125" style="683" customWidth="1"/>
    <col min="14085" max="14085" width="11.75" style="683" customWidth="1"/>
    <col min="14086" max="14108" width="7.5" style="683" customWidth="1"/>
    <col min="14109" max="14109" width="9.625" style="683" customWidth="1"/>
    <col min="14110" max="14338" width="9" style="683"/>
    <col min="14339" max="14339" width="2.5" style="683" customWidth="1"/>
    <col min="14340" max="14340" width="11.125" style="683" customWidth="1"/>
    <col min="14341" max="14341" width="11.75" style="683" customWidth="1"/>
    <col min="14342" max="14364" width="7.5" style="683" customWidth="1"/>
    <col min="14365" max="14365" width="9.625" style="683" customWidth="1"/>
    <col min="14366" max="14594" width="9" style="683"/>
    <col min="14595" max="14595" width="2.5" style="683" customWidth="1"/>
    <col min="14596" max="14596" width="11.125" style="683" customWidth="1"/>
    <col min="14597" max="14597" width="11.75" style="683" customWidth="1"/>
    <col min="14598" max="14620" width="7.5" style="683" customWidth="1"/>
    <col min="14621" max="14621" width="9.625" style="683" customWidth="1"/>
    <col min="14622" max="14850" width="9" style="683"/>
    <col min="14851" max="14851" width="2.5" style="683" customWidth="1"/>
    <col min="14852" max="14852" width="11.125" style="683" customWidth="1"/>
    <col min="14853" max="14853" width="11.75" style="683" customWidth="1"/>
    <col min="14854" max="14876" width="7.5" style="683" customWidth="1"/>
    <col min="14877" max="14877" width="9.625" style="683" customWidth="1"/>
    <col min="14878" max="15106" width="9" style="683"/>
    <col min="15107" max="15107" width="2.5" style="683" customWidth="1"/>
    <col min="15108" max="15108" width="11.125" style="683" customWidth="1"/>
    <col min="15109" max="15109" width="11.75" style="683" customWidth="1"/>
    <col min="15110" max="15132" width="7.5" style="683" customWidth="1"/>
    <col min="15133" max="15133" width="9.625" style="683" customWidth="1"/>
    <col min="15134" max="15362" width="9" style="683"/>
    <col min="15363" max="15363" width="2.5" style="683" customWidth="1"/>
    <col min="15364" max="15364" width="11.125" style="683" customWidth="1"/>
    <col min="15365" max="15365" width="11.75" style="683" customWidth="1"/>
    <col min="15366" max="15388" width="7.5" style="683" customWidth="1"/>
    <col min="15389" max="15389" width="9.625" style="683" customWidth="1"/>
    <col min="15390" max="15618" width="9" style="683"/>
    <col min="15619" max="15619" width="2.5" style="683" customWidth="1"/>
    <col min="15620" max="15620" width="11.125" style="683" customWidth="1"/>
    <col min="15621" max="15621" width="11.75" style="683" customWidth="1"/>
    <col min="15622" max="15644" width="7.5" style="683" customWidth="1"/>
    <col min="15645" max="15645" width="9.625" style="683" customWidth="1"/>
    <col min="15646" max="15874" width="9" style="683"/>
    <col min="15875" max="15875" width="2.5" style="683" customWidth="1"/>
    <col min="15876" max="15876" width="11.125" style="683" customWidth="1"/>
    <col min="15877" max="15877" width="11.75" style="683" customWidth="1"/>
    <col min="15878" max="15900" width="7.5" style="683" customWidth="1"/>
    <col min="15901" max="15901" width="9.625" style="683" customWidth="1"/>
    <col min="15902" max="16130" width="9" style="683"/>
    <col min="16131" max="16131" width="2.5" style="683" customWidth="1"/>
    <col min="16132" max="16132" width="11.125" style="683" customWidth="1"/>
    <col min="16133" max="16133" width="11.75" style="683" customWidth="1"/>
    <col min="16134" max="16156" width="7.5" style="683" customWidth="1"/>
    <col min="16157" max="16157" width="9.625" style="683" customWidth="1"/>
    <col min="16158" max="16384" width="9" style="683"/>
  </cols>
  <sheetData>
    <row r="1" spans="1:29" ht="14.25">
      <c r="AB1" s="148" t="s">
        <v>409</v>
      </c>
    </row>
    <row r="2" spans="1:29" ht="21" customHeight="1">
      <c r="A2" s="1138" t="s">
        <v>408</v>
      </c>
      <c r="B2" s="1138"/>
      <c r="C2" s="1138"/>
      <c r="D2" s="1138"/>
      <c r="E2" s="1138"/>
      <c r="F2" s="1138"/>
      <c r="G2" s="1138"/>
      <c r="H2" s="1138"/>
      <c r="I2" s="1138"/>
      <c r="J2" s="1138"/>
      <c r="K2" s="1138"/>
      <c r="L2" s="1138"/>
      <c r="M2" s="1138"/>
      <c r="N2" s="1138"/>
      <c r="O2" s="1138"/>
      <c r="P2" s="1138"/>
      <c r="Q2" s="1138"/>
      <c r="R2" s="1138"/>
      <c r="S2" s="1138"/>
      <c r="T2" s="1138"/>
      <c r="U2" s="1138"/>
      <c r="V2" s="1138"/>
      <c r="W2" s="1138"/>
      <c r="X2" s="1138"/>
      <c r="Y2" s="1138"/>
      <c r="Z2" s="1138"/>
      <c r="AA2" s="1138"/>
      <c r="AB2" s="1138"/>
    </row>
    <row r="3" spans="1:29" ht="17.25" customHeight="1"/>
    <row r="4" spans="1:29" ht="16.5" customHeight="1" thickBot="1">
      <c r="A4" s="743" t="s">
        <v>186</v>
      </c>
      <c r="B4" s="743"/>
      <c r="C4" s="743"/>
      <c r="D4" s="743"/>
      <c r="E4" s="743"/>
      <c r="F4" s="743"/>
      <c r="G4" s="743"/>
      <c r="H4" s="743"/>
      <c r="I4" s="743"/>
      <c r="J4" s="743"/>
      <c r="AA4" s="1351" t="s">
        <v>185</v>
      </c>
      <c r="AB4" s="1351"/>
    </row>
    <row r="5" spans="1:29" s="1" customFormat="1" ht="13.5" customHeight="1">
      <c r="A5" s="1337" t="s">
        <v>167</v>
      </c>
      <c r="B5" s="1338"/>
      <c r="C5" s="1339"/>
      <c r="D5" s="1348" t="s">
        <v>140</v>
      </c>
      <c r="E5" s="1349"/>
      <c r="F5" s="1349"/>
      <c r="G5" s="1349"/>
      <c r="H5" s="1350"/>
      <c r="I5" s="661"/>
      <c r="J5" s="662"/>
      <c r="K5" s="744"/>
      <c r="L5" s="662"/>
      <c r="M5" s="662"/>
      <c r="N5" s="662"/>
      <c r="O5" s="662"/>
      <c r="P5" s="662"/>
      <c r="Q5" s="662"/>
      <c r="R5" s="662"/>
      <c r="S5" s="662"/>
      <c r="T5" s="662"/>
      <c r="U5" s="662"/>
      <c r="V5" s="662"/>
      <c r="W5" s="662"/>
      <c r="X5" s="662"/>
      <c r="Y5" s="662"/>
      <c r="Z5" s="662"/>
      <c r="AA5" s="663"/>
      <c r="AB5" s="664"/>
    </row>
    <row r="6" spans="1:29" s="1" customFormat="1" ht="13.5" customHeight="1">
      <c r="A6" s="1340"/>
      <c r="B6" s="1341"/>
      <c r="C6" s="1342"/>
      <c r="D6" s="659"/>
      <c r="E6" s="660"/>
      <c r="F6" s="660"/>
      <c r="G6" s="660"/>
      <c r="H6" s="1352" t="s">
        <v>422</v>
      </c>
      <c r="I6" s="1353"/>
      <c r="J6" s="1353"/>
      <c r="K6" s="1353"/>
      <c r="L6" s="1353"/>
      <c r="M6" s="1353"/>
      <c r="N6" s="1353"/>
      <c r="O6" s="1353"/>
      <c r="P6" s="1353"/>
      <c r="Q6" s="1353"/>
      <c r="R6" s="1353"/>
      <c r="S6" s="1353"/>
      <c r="T6" s="1353"/>
      <c r="U6" s="1353"/>
      <c r="V6" s="1353"/>
      <c r="W6" s="1353"/>
      <c r="X6" s="1353"/>
      <c r="Y6" s="1353"/>
      <c r="Z6" s="1353"/>
      <c r="AA6" s="1353"/>
      <c r="AB6" s="1354"/>
    </row>
    <row r="7" spans="1:29" s="1" customFormat="1" ht="13.5" customHeight="1">
      <c r="A7" s="1340"/>
      <c r="B7" s="1341"/>
      <c r="C7" s="1342"/>
      <c r="D7" s="614" t="s">
        <v>188</v>
      </c>
      <c r="E7" s="615" t="s">
        <v>419</v>
      </c>
      <c r="F7" s="615" t="s">
        <v>420</v>
      </c>
      <c r="G7" s="615" t="s">
        <v>421</v>
      </c>
      <c r="H7" s="616" t="s">
        <v>32</v>
      </c>
      <c r="I7" s="617" t="s">
        <v>33</v>
      </c>
      <c r="J7" s="617" t="s">
        <v>34</v>
      </c>
      <c r="K7" s="617" t="s">
        <v>35</v>
      </c>
      <c r="L7" s="617" t="s">
        <v>36</v>
      </c>
      <c r="M7" s="617" t="s">
        <v>37</v>
      </c>
      <c r="N7" s="617" t="s">
        <v>38</v>
      </c>
      <c r="O7" s="617" t="s">
        <v>39</v>
      </c>
      <c r="P7" s="617" t="s">
        <v>40</v>
      </c>
      <c r="Q7" s="617" t="s">
        <v>41</v>
      </c>
      <c r="R7" s="617" t="s">
        <v>42</v>
      </c>
      <c r="S7" s="617" t="s">
        <v>43</v>
      </c>
      <c r="T7" s="617" t="s">
        <v>44</v>
      </c>
      <c r="U7" s="617" t="s">
        <v>57</v>
      </c>
      <c r="V7" s="617" t="s">
        <v>58</v>
      </c>
      <c r="W7" s="617" t="s">
        <v>59</v>
      </c>
      <c r="X7" s="617" t="s">
        <v>60</v>
      </c>
      <c r="Y7" s="617" t="s">
        <v>61</v>
      </c>
      <c r="Z7" s="617" t="s">
        <v>62</v>
      </c>
      <c r="AA7" s="617" t="s">
        <v>93</v>
      </c>
      <c r="AB7" s="618" t="s">
        <v>94</v>
      </c>
    </row>
    <row r="8" spans="1:29" s="1" customFormat="1" ht="15" customHeight="1">
      <c r="A8" s="1343"/>
      <c r="B8" s="1344"/>
      <c r="C8" s="1345"/>
      <c r="D8" s="619">
        <v>2024</v>
      </c>
      <c r="E8" s="620">
        <v>2025</v>
      </c>
      <c r="F8" s="620">
        <v>2026</v>
      </c>
      <c r="G8" s="620">
        <v>2027</v>
      </c>
      <c r="H8" s="620">
        <v>2028</v>
      </c>
      <c r="I8" s="621">
        <v>2029</v>
      </c>
      <c r="J8" s="621">
        <v>2030</v>
      </c>
      <c r="K8" s="621">
        <v>2031</v>
      </c>
      <c r="L8" s="621">
        <v>2032</v>
      </c>
      <c r="M8" s="621">
        <v>2033</v>
      </c>
      <c r="N8" s="621">
        <v>2034</v>
      </c>
      <c r="O8" s="621">
        <v>2035</v>
      </c>
      <c r="P8" s="621">
        <v>2036</v>
      </c>
      <c r="Q8" s="621">
        <v>2037</v>
      </c>
      <c r="R8" s="621">
        <v>2038</v>
      </c>
      <c r="S8" s="621">
        <v>2039</v>
      </c>
      <c r="T8" s="621">
        <v>2040</v>
      </c>
      <c r="U8" s="621">
        <v>2041</v>
      </c>
      <c r="V8" s="621">
        <v>2042</v>
      </c>
      <c r="W8" s="621">
        <v>2043</v>
      </c>
      <c r="X8" s="621">
        <v>2044</v>
      </c>
      <c r="Y8" s="621">
        <v>2045</v>
      </c>
      <c r="Z8" s="621">
        <v>2046</v>
      </c>
      <c r="AA8" s="621">
        <v>2047</v>
      </c>
      <c r="AB8" s="622">
        <v>2048</v>
      </c>
    </row>
    <row r="9" spans="1:29" s="1" customFormat="1" ht="18" customHeight="1">
      <c r="A9" s="600" t="s">
        <v>184</v>
      </c>
      <c r="B9" s="206"/>
      <c r="C9" s="206"/>
      <c r="D9" s="205"/>
      <c r="E9" s="291"/>
      <c r="F9" s="207"/>
      <c r="G9" s="202"/>
      <c r="H9" s="204"/>
      <c r="I9" s="203"/>
      <c r="J9" s="202"/>
      <c r="K9" s="207"/>
      <c r="L9" s="202"/>
      <c r="M9" s="202"/>
      <c r="N9" s="202"/>
      <c r="O9" s="202"/>
      <c r="P9" s="202"/>
      <c r="Q9" s="202"/>
      <c r="R9" s="202"/>
      <c r="S9" s="202"/>
      <c r="T9" s="202"/>
      <c r="U9" s="202"/>
      <c r="V9" s="202"/>
      <c r="W9" s="202"/>
      <c r="X9" s="202"/>
      <c r="Y9" s="202"/>
      <c r="Z9" s="202"/>
      <c r="AA9" s="202"/>
      <c r="AB9" s="565"/>
      <c r="AC9" s="167"/>
    </row>
    <row r="10" spans="1:29" s="1" customFormat="1" ht="18" customHeight="1">
      <c r="A10" s="566"/>
      <c r="B10" s="167" t="s">
        <v>183</v>
      </c>
      <c r="C10" s="167"/>
      <c r="D10" s="239"/>
      <c r="E10" s="292"/>
      <c r="F10" s="601"/>
      <c r="G10" s="209"/>
      <c r="H10" s="211"/>
      <c r="I10" s="210"/>
      <c r="J10" s="209"/>
      <c r="K10" s="567"/>
      <c r="L10" s="208"/>
      <c r="M10" s="208"/>
      <c r="N10" s="208"/>
      <c r="O10" s="208"/>
      <c r="P10" s="208"/>
      <c r="Q10" s="208"/>
      <c r="R10" s="208"/>
      <c r="S10" s="208"/>
      <c r="T10" s="208"/>
      <c r="U10" s="208"/>
      <c r="V10" s="208"/>
      <c r="W10" s="208"/>
      <c r="X10" s="208"/>
      <c r="Y10" s="208"/>
      <c r="Z10" s="208"/>
      <c r="AA10" s="208"/>
      <c r="AB10" s="568"/>
      <c r="AC10" s="167"/>
    </row>
    <row r="11" spans="1:29" s="1" customFormat="1" ht="18" customHeight="1">
      <c r="A11" s="566"/>
      <c r="B11" s="282" t="s">
        <v>153</v>
      </c>
      <c r="C11" s="281"/>
      <c r="D11" s="280"/>
      <c r="E11" s="293"/>
      <c r="F11" s="287"/>
      <c r="G11" s="277"/>
      <c r="H11" s="279"/>
      <c r="I11" s="278"/>
      <c r="J11" s="277"/>
      <c r="K11" s="213"/>
      <c r="L11" s="212"/>
      <c r="M11" s="212"/>
      <c r="N11" s="212"/>
      <c r="O11" s="212"/>
      <c r="P11" s="212"/>
      <c r="Q11" s="212"/>
      <c r="R11" s="212"/>
      <c r="S11" s="212"/>
      <c r="T11" s="212"/>
      <c r="U11" s="212"/>
      <c r="V11" s="212"/>
      <c r="W11" s="212"/>
      <c r="X11" s="212"/>
      <c r="Y11" s="212"/>
      <c r="Z11" s="212"/>
      <c r="AA11" s="212"/>
      <c r="AB11" s="569"/>
      <c r="AC11" s="167"/>
    </row>
    <row r="12" spans="1:29" s="1" customFormat="1" ht="18" customHeight="1">
      <c r="A12" s="582"/>
      <c r="B12" s="258" t="s">
        <v>182</v>
      </c>
      <c r="C12" s="258"/>
      <c r="D12" s="276"/>
      <c r="E12" s="294"/>
      <c r="F12" s="288"/>
      <c r="G12" s="273"/>
      <c r="H12" s="275"/>
      <c r="I12" s="274"/>
      <c r="J12" s="273"/>
      <c r="K12" s="567"/>
      <c r="L12" s="208"/>
      <c r="M12" s="208"/>
      <c r="N12" s="208"/>
      <c r="O12" s="208"/>
      <c r="P12" s="208"/>
      <c r="Q12" s="208"/>
      <c r="R12" s="208"/>
      <c r="S12" s="208"/>
      <c r="T12" s="208"/>
      <c r="U12" s="208"/>
      <c r="V12" s="208"/>
      <c r="W12" s="208"/>
      <c r="X12" s="208"/>
      <c r="Y12" s="208"/>
      <c r="Z12" s="208"/>
      <c r="AA12" s="208"/>
      <c r="AB12" s="568"/>
      <c r="AC12" s="167"/>
    </row>
    <row r="13" spans="1:29" s="1" customFormat="1" ht="18" customHeight="1">
      <c r="A13" s="564" t="s">
        <v>181</v>
      </c>
      <c r="B13" s="177"/>
      <c r="C13" s="194"/>
      <c r="D13" s="272"/>
      <c r="E13" s="295"/>
      <c r="F13" s="270"/>
      <c r="G13" s="269"/>
      <c r="H13" s="268"/>
      <c r="I13" s="271"/>
      <c r="J13" s="269"/>
      <c r="K13" s="270"/>
      <c r="L13" s="269"/>
      <c r="M13" s="269"/>
      <c r="N13" s="269"/>
      <c r="O13" s="269"/>
      <c r="P13" s="269"/>
      <c r="Q13" s="269"/>
      <c r="R13" s="269"/>
      <c r="S13" s="269"/>
      <c r="T13" s="269"/>
      <c r="U13" s="269"/>
      <c r="V13" s="269"/>
      <c r="W13" s="269"/>
      <c r="X13" s="269"/>
      <c r="Y13" s="269"/>
      <c r="Z13" s="269"/>
      <c r="AA13" s="269"/>
      <c r="AB13" s="602"/>
      <c r="AC13" s="167"/>
    </row>
    <row r="14" spans="1:29" s="1" customFormat="1" ht="18" customHeight="1">
      <c r="A14" s="566"/>
      <c r="B14" s="267" t="s">
        <v>180</v>
      </c>
      <c r="C14" s="266"/>
      <c r="D14" s="265"/>
      <c r="E14" s="296"/>
      <c r="F14" s="262"/>
      <c r="G14" s="261"/>
      <c r="H14" s="264"/>
      <c r="I14" s="263"/>
      <c r="J14" s="261"/>
      <c r="K14" s="262"/>
      <c r="L14" s="261"/>
      <c r="M14" s="261"/>
      <c r="N14" s="261"/>
      <c r="O14" s="261"/>
      <c r="P14" s="261"/>
      <c r="Q14" s="261"/>
      <c r="R14" s="261"/>
      <c r="S14" s="261"/>
      <c r="T14" s="261"/>
      <c r="U14" s="261"/>
      <c r="V14" s="261"/>
      <c r="W14" s="261"/>
      <c r="X14" s="261"/>
      <c r="Y14" s="261"/>
      <c r="Z14" s="261"/>
      <c r="AA14" s="260"/>
      <c r="AB14" s="603"/>
      <c r="AC14" s="167"/>
    </row>
    <row r="15" spans="1:29" s="1" customFormat="1" ht="18" customHeight="1">
      <c r="A15" s="570"/>
      <c r="B15" s="259" t="s">
        <v>179</v>
      </c>
      <c r="C15" s="258"/>
      <c r="D15" s="257"/>
      <c r="E15" s="297"/>
      <c r="F15" s="254"/>
      <c r="G15" s="253"/>
      <c r="H15" s="256"/>
      <c r="I15" s="255"/>
      <c r="J15" s="253"/>
      <c r="K15" s="254"/>
      <c r="L15" s="253"/>
      <c r="M15" s="253"/>
      <c r="N15" s="253"/>
      <c r="O15" s="253"/>
      <c r="P15" s="253"/>
      <c r="Q15" s="253"/>
      <c r="R15" s="253"/>
      <c r="S15" s="253"/>
      <c r="T15" s="253"/>
      <c r="U15" s="253"/>
      <c r="V15" s="253"/>
      <c r="W15" s="253"/>
      <c r="X15" s="253"/>
      <c r="Y15" s="253"/>
      <c r="Z15" s="253"/>
      <c r="AA15" s="209"/>
      <c r="AB15" s="604"/>
      <c r="AC15" s="167"/>
    </row>
    <row r="16" spans="1:29" s="1" customFormat="1" ht="18" customHeight="1">
      <c r="A16" s="564" t="s">
        <v>178</v>
      </c>
      <c r="B16" s="206"/>
      <c r="C16" s="206"/>
      <c r="D16" s="205"/>
      <c r="E16" s="291"/>
      <c r="F16" s="207"/>
      <c r="G16" s="202"/>
      <c r="H16" s="204"/>
      <c r="I16" s="203"/>
      <c r="J16" s="202"/>
      <c r="K16" s="201"/>
      <c r="L16" s="200"/>
      <c r="M16" s="200"/>
      <c r="N16" s="200"/>
      <c r="O16" s="200"/>
      <c r="P16" s="200"/>
      <c r="Q16" s="200"/>
      <c r="R16" s="200"/>
      <c r="S16" s="200"/>
      <c r="T16" s="200"/>
      <c r="U16" s="200"/>
      <c r="V16" s="200"/>
      <c r="W16" s="200"/>
      <c r="X16" s="200"/>
      <c r="Y16" s="200"/>
      <c r="Z16" s="200"/>
      <c r="AA16" s="200"/>
      <c r="AB16" s="572"/>
      <c r="AC16" s="167"/>
    </row>
    <row r="17" spans="1:29" s="1" customFormat="1" ht="18" customHeight="1">
      <c r="A17" s="566"/>
      <c r="B17" s="252" t="s">
        <v>177</v>
      </c>
      <c r="C17" s="251"/>
      <c r="D17" s="250"/>
      <c r="E17" s="298"/>
      <c r="F17" s="289"/>
      <c r="G17" s="247"/>
      <c r="H17" s="249"/>
      <c r="I17" s="248"/>
      <c r="J17" s="247"/>
      <c r="K17" s="246"/>
      <c r="L17" s="245"/>
      <c r="M17" s="245"/>
      <c r="N17" s="245"/>
      <c r="O17" s="245"/>
      <c r="P17" s="245"/>
      <c r="Q17" s="245"/>
      <c r="R17" s="245"/>
      <c r="S17" s="245"/>
      <c r="T17" s="245"/>
      <c r="U17" s="245"/>
      <c r="V17" s="245"/>
      <c r="W17" s="245"/>
      <c r="X17" s="245"/>
      <c r="Y17" s="245"/>
      <c r="Z17" s="245"/>
      <c r="AA17" s="244"/>
      <c r="AB17" s="605"/>
      <c r="AC17" s="167"/>
    </row>
    <row r="18" spans="1:29" s="1" customFormat="1" ht="18" customHeight="1">
      <c r="A18" s="570"/>
      <c r="B18" s="227" t="s">
        <v>176</v>
      </c>
      <c r="C18" s="243"/>
      <c r="D18" s="217"/>
      <c r="E18" s="299"/>
      <c r="F18" s="290"/>
      <c r="G18" s="214"/>
      <c r="H18" s="216"/>
      <c r="I18" s="215"/>
      <c r="J18" s="214"/>
      <c r="K18" s="213"/>
      <c r="L18" s="212"/>
      <c r="M18" s="212"/>
      <c r="N18" s="212"/>
      <c r="O18" s="212"/>
      <c r="P18" s="212"/>
      <c r="Q18" s="212"/>
      <c r="R18" s="212"/>
      <c r="S18" s="212"/>
      <c r="T18" s="212"/>
      <c r="U18" s="212"/>
      <c r="V18" s="212"/>
      <c r="W18" s="212"/>
      <c r="X18" s="212"/>
      <c r="Y18" s="212"/>
      <c r="Z18" s="212"/>
      <c r="AA18" s="212"/>
      <c r="AB18" s="569"/>
      <c r="AC18" s="167"/>
    </row>
    <row r="19" spans="1:29" s="1" customFormat="1" ht="18" customHeight="1">
      <c r="A19" s="570"/>
      <c r="B19" s="227" t="s">
        <v>175</v>
      </c>
      <c r="C19" s="243"/>
      <c r="D19" s="217"/>
      <c r="E19" s="299"/>
      <c r="F19" s="290"/>
      <c r="G19" s="214"/>
      <c r="H19" s="216"/>
      <c r="I19" s="215"/>
      <c r="J19" s="214"/>
      <c r="K19" s="213"/>
      <c r="L19" s="212"/>
      <c r="M19" s="212"/>
      <c r="N19" s="212"/>
      <c r="O19" s="212"/>
      <c r="P19" s="212"/>
      <c r="Q19" s="212"/>
      <c r="R19" s="212"/>
      <c r="S19" s="212"/>
      <c r="T19" s="212"/>
      <c r="U19" s="212"/>
      <c r="V19" s="212"/>
      <c r="W19" s="212"/>
      <c r="X19" s="212"/>
      <c r="Y19" s="212"/>
      <c r="Z19" s="212"/>
      <c r="AA19" s="212"/>
      <c r="AB19" s="569"/>
      <c r="AC19" s="167"/>
    </row>
    <row r="20" spans="1:29" s="1" customFormat="1" ht="18" customHeight="1">
      <c r="A20" s="570"/>
      <c r="B20" s="220" t="s">
        <v>174</v>
      </c>
      <c r="C20" s="242"/>
      <c r="D20" s="217"/>
      <c r="E20" s="299"/>
      <c r="F20" s="290"/>
      <c r="G20" s="214"/>
      <c r="H20" s="216"/>
      <c r="I20" s="215"/>
      <c r="J20" s="214"/>
      <c r="K20" s="213"/>
      <c r="L20" s="212"/>
      <c r="M20" s="212"/>
      <c r="N20" s="212"/>
      <c r="O20" s="212"/>
      <c r="P20" s="212"/>
      <c r="Q20" s="212"/>
      <c r="R20" s="212"/>
      <c r="S20" s="212"/>
      <c r="T20" s="212"/>
      <c r="U20" s="212"/>
      <c r="V20" s="212"/>
      <c r="W20" s="212"/>
      <c r="X20" s="212"/>
      <c r="Y20" s="212"/>
      <c r="Z20" s="212"/>
      <c r="AA20" s="212"/>
      <c r="AB20" s="569"/>
      <c r="AC20" s="167"/>
    </row>
    <row r="21" spans="1:29" s="1" customFormat="1" ht="18" customHeight="1">
      <c r="A21" s="587"/>
      <c r="B21" s="174" t="s">
        <v>173</v>
      </c>
      <c r="C21" s="183"/>
      <c r="D21" s="235"/>
      <c r="E21" s="300"/>
      <c r="F21" s="241"/>
      <c r="G21" s="232"/>
      <c r="H21" s="234"/>
      <c r="I21" s="233"/>
      <c r="J21" s="232"/>
      <c r="K21" s="231"/>
      <c r="L21" s="230"/>
      <c r="M21" s="230"/>
      <c r="N21" s="230"/>
      <c r="O21" s="230"/>
      <c r="P21" s="230"/>
      <c r="Q21" s="230"/>
      <c r="R21" s="230"/>
      <c r="S21" s="230"/>
      <c r="T21" s="230"/>
      <c r="U21" s="230"/>
      <c r="V21" s="230"/>
      <c r="W21" s="230"/>
      <c r="X21" s="230"/>
      <c r="Y21" s="230"/>
      <c r="Z21" s="230"/>
      <c r="AA21" s="230"/>
      <c r="AB21" s="571"/>
      <c r="AC21" s="167"/>
    </row>
    <row r="22" spans="1:29" s="1" customFormat="1" ht="18" customHeight="1">
      <c r="A22" s="587" t="s">
        <v>172</v>
      </c>
      <c r="B22" s="183"/>
      <c r="C22" s="183"/>
      <c r="D22" s="235"/>
      <c r="E22" s="300"/>
      <c r="F22" s="241"/>
      <c r="G22" s="232"/>
      <c r="H22" s="234"/>
      <c r="I22" s="233"/>
      <c r="J22" s="232"/>
      <c r="K22" s="231"/>
      <c r="L22" s="230"/>
      <c r="M22" s="230"/>
      <c r="N22" s="230"/>
      <c r="O22" s="230"/>
      <c r="P22" s="230"/>
      <c r="Q22" s="230"/>
      <c r="R22" s="230"/>
      <c r="S22" s="230"/>
      <c r="T22" s="230"/>
      <c r="U22" s="230"/>
      <c r="V22" s="230"/>
      <c r="W22" s="230"/>
      <c r="X22" s="230"/>
      <c r="Y22" s="230"/>
      <c r="Z22" s="230"/>
      <c r="AA22" s="230"/>
      <c r="AB22" s="571"/>
      <c r="AC22" s="167"/>
    </row>
    <row r="23" spans="1:29" s="1" customFormat="1" ht="18" customHeight="1">
      <c r="A23" s="587"/>
      <c r="B23" s="183" t="s">
        <v>171</v>
      </c>
      <c r="C23" s="183"/>
      <c r="D23" s="235"/>
      <c r="E23" s="300"/>
      <c r="F23" s="241"/>
      <c r="G23" s="232"/>
      <c r="H23" s="234"/>
      <c r="I23" s="233"/>
      <c r="J23" s="232"/>
      <c r="K23" s="231"/>
      <c r="L23" s="230"/>
      <c r="M23" s="230"/>
      <c r="N23" s="230"/>
      <c r="O23" s="230"/>
      <c r="P23" s="230"/>
      <c r="Q23" s="230"/>
      <c r="R23" s="230"/>
      <c r="S23" s="230"/>
      <c r="T23" s="230"/>
      <c r="U23" s="230"/>
      <c r="V23" s="230"/>
      <c r="W23" s="230"/>
      <c r="X23" s="230"/>
      <c r="Y23" s="230"/>
      <c r="Z23" s="230"/>
      <c r="AA23" s="230"/>
      <c r="AB23" s="571"/>
      <c r="AC23" s="167"/>
    </row>
    <row r="24" spans="1:29" s="1" customFormat="1" ht="18" customHeight="1" thickBot="1">
      <c r="A24" s="590" t="s">
        <v>170</v>
      </c>
      <c r="B24" s="606"/>
      <c r="C24" s="606"/>
      <c r="D24" s="607"/>
      <c r="E24" s="608"/>
      <c r="F24" s="609"/>
      <c r="G24" s="610"/>
      <c r="H24" s="611"/>
      <c r="I24" s="612"/>
      <c r="J24" s="610"/>
      <c r="K24" s="609"/>
      <c r="L24" s="610"/>
      <c r="M24" s="610"/>
      <c r="N24" s="610"/>
      <c r="O24" s="610"/>
      <c r="P24" s="610"/>
      <c r="Q24" s="610"/>
      <c r="R24" s="610"/>
      <c r="S24" s="610"/>
      <c r="T24" s="610"/>
      <c r="U24" s="610"/>
      <c r="V24" s="610"/>
      <c r="W24" s="610"/>
      <c r="X24" s="610"/>
      <c r="Y24" s="610"/>
      <c r="Z24" s="610"/>
      <c r="AA24" s="610"/>
      <c r="AB24" s="613"/>
      <c r="AC24" s="167"/>
    </row>
    <row r="25" spans="1:29" s="1" customFormat="1" ht="12">
      <c r="A25" s="1" t="s">
        <v>169</v>
      </c>
      <c r="B25" s="240"/>
      <c r="K25" s="167"/>
      <c r="L25" s="167"/>
      <c r="M25" s="167"/>
      <c r="N25" s="167"/>
      <c r="O25" s="167"/>
      <c r="P25" s="167"/>
      <c r="Q25" s="167"/>
      <c r="R25" s="167"/>
    </row>
    <row r="26" spans="1:29" ht="36" customHeight="1">
      <c r="B26" s="165"/>
      <c r="K26" s="743"/>
      <c r="L26" s="743"/>
      <c r="M26" s="743"/>
      <c r="N26" s="743"/>
      <c r="O26" s="743"/>
      <c r="P26" s="743"/>
      <c r="Q26" s="743"/>
      <c r="R26" s="743"/>
    </row>
    <row r="27" spans="1:29" ht="14.25" thickBot="1">
      <c r="A27" s="683" t="s">
        <v>131</v>
      </c>
      <c r="B27" s="165"/>
      <c r="K27" s="743"/>
      <c r="L27" s="743"/>
      <c r="M27" s="743"/>
      <c r="N27" s="743"/>
      <c r="O27" s="743"/>
      <c r="P27" s="743"/>
      <c r="Q27" s="743"/>
      <c r="R27" s="743"/>
    </row>
    <row r="28" spans="1:29" ht="13.5" customHeight="1">
      <c r="A28" s="745"/>
      <c r="B28" s="746"/>
      <c r="C28" s="746"/>
      <c r="D28" s="746"/>
      <c r="E28" s="746"/>
      <c r="F28" s="746"/>
      <c r="G28" s="746"/>
      <c r="H28" s="746"/>
      <c r="I28" s="746"/>
      <c r="J28" s="746"/>
      <c r="K28" s="746"/>
      <c r="L28" s="746"/>
      <c r="M28" s="746"/>
      <c r="N28" s="746"/>
      <c r="O28" s="746"/>
      <c r="P28" s="746"/>
      <c r="Q28" s="746"/>
      <c r="R28" s="746"/>
      <c r="S28" s="746"/>
      <c r="T28" s="746"/>
      <c r="U28" s="746"/>
      <c r="V28" s="746"/>
      <c r="W28" s="746"/>
      <c r="X28" s="746"/>
      <c r="Y28" s="746"/>
      <c r="Z28" s="746"/>
      <c r="AA28" s="746"/>
      <c r="AB28" s="747"/>
    </row>
    <row r="29" spans="1:29" ht="13.5" customHeight="1">
      <c r="A29" s="748"/>
      <c r="AB29" s="749"/>
    </row>
    <row r="30" spans="1:29" ht="12.75" customHeight="1">
      <c r="A30" s="748"/>
      <c r="AB30" s="749"/>
    </row>
    <row r="31" spans="1:29" ht="12.75" customHeight="1">
      <c r="A31" s="748"/>
      <c r="AB31" s="749"/>
    </row>
    <row r="32" spans="1:29" ht="12.75" customHeight="1">
      <c r="A32" s="748"/>
      <c r="AB32" s="749"/>
    </row>
    <row r="33" spans="1:28" ht="12.75" customHeight="1">
      <c r="A33" s="748"/>
      <c r="AB33" s="749"/>
    </row>
    <row r="34" spans="1:28" ht="12.75" customHeight="1">
      <c r="A34" s="748"/>
      <c r="AB34" s="749"/>
    </row>
    <row r="35" spans="1:28" ht="12.75" customHeight="1">
      <c r="A35" s="748"/>
      <c r="AB35" s="749"/>
    </row>
    <row r="36" spans="1:28">
      <c r="A36" s="748"/>
      <c r="AB36" s="749"/>
    </row>
    <row r="37" spans="1:28">
      <c r="A37" s="748"/>
      <c r="AB37" s="749"/>
    </row>
    <row r="38" spans="1:28">
      <c r="A38" s="748"/>
      <c r="AB38" s="749"/>
    </row>
    <row r="39" spans="1:28">
      <c r="A39" s="748"/>
      <c r="AB39" s="749"/>
    </row>
    <row r="40" spans="1:28">
      <c r="A40" s="748"/>
      <c r="AB40" s="749"/>
    </row>
    <row r="41" spans="1:28">
      <c r="A41" s="748"/>
      <c r="AB41" s="749"/>
    </row>
    <row r="42" spans="1:28">
      <c r="A42" s="748"/>
      <c r="AB42" s="749"/>
    </row>
    <row r="43" spans="1:28" ht="14.25" thickBot="1">
      <c r="A43" s="750"/>
      <c r="B43" s="751"/>
      <c r="C43" s="751"/>
      <c r="D43" s="751"/>
      <c r="E43" s="751"/>
      <c r="F43" s="751"/>
      <c r="G43" s="751"/>
      <c r="H43" s="751"/>
      <c r="I43" s="751"/>
      <c r="J43" s="751"/>
      <c r="K43" s="751"/>
      <c r="L43" s="751"/>
      <c r="M43" s="751"/>
      <c r="N43" s="751"/>
      <c r="O43" s="751"/>
      <c r="P43" s="751"/>
      <c r="Q43" s="751"/>
      <c r="R43" s="751"/>
      <c r="S43" s="751"/>
      <c r="T43" s="751"/>
      <c r="U43" s="751"/>
      <c r="V43" s="751"/>
      <c r="W43" s="751"/>
      <c r="X43" s="751"/>
      <c r="Y43" s="751"/>
      <c r="Z43" s="751"/>
      <c r="AA43" s="751"/>
      <c r="AB43" s="752"/>
    </row>
    <row r="44" spans="1:28" ht="13.5" customHeight="1"/>
    <row r="45" spans="1:28" ht="12.75" customHeight="1"/>
  </sheetData>
  <protectedRanges>
    <protectedRange sqref="A44:IX65" name="範囲4"/>
    <protectedRange sqref="D14:AB14 D24:I24 D17:AB21 D23:AB23 K11:AB12" name="範囲3"/>
    <protectedRange sqref="A28:IX43" name="範囲4_1"/>
  </protectedRanges>
  <mergeCells count="5">
    <mergeCell ref="A2:AB2"/>
    <mergeCell ref="D5:H5"/>
    <mergeCell ref="AA4:AB4"/>
    <mergeCell ref="A5:C8"/>
    <mergeCell ref="H6:AB6"/>
  </mergeCells>
  <phoneticPr fontId="3"/>
  <printOptions horizontalCentered="1"/>
  <pageMargins left="0.70866141732283472" right="0.70866141732283472" top="0.74803149606299213" bottom="0.74803149606299213" header="0.31496062992125984" footer="0.31496062992125984"/>
  <pageSetup paperSize="8" scale="9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056A2-7B2E-4038-BFB0-D6D7871BD356}">
  <dimension ref="B1:F65"/>
  <sheetViews>
    <sheetView workbookViewId="0">
      <selection activeCell="O28" sqref="O28"/>
    </sheetView>
  </sheetViews>
  <sheetFormatPr defaultColWidth="5.625" defaultRowHeight="13.5"/>
  <cols>
    <col min="1" max="1" width="5.625" style="302"/>
    <col min="2" max="2" width="11.625" style="302" customWidth="1"/>
    <col min="3" max="3" width="20.625" style="302" customWidth="1"/>
    <col min="4" max="4" width="14.625" style="302" customWidth="1"/>
    <col min="5" max="5" width="16.125" style="302" bestFit="1" customWidth="1"/>
    <col min="6" max="6" width="14.625" style="302" customWidth="1"/>
    <col min="7" max="16384" width="5.625" style="302"/>
  </cols>
  <sheetData>
    <row r="1" spans="2:6" ht="18" customHeight="1">
      <c r="B1" s="302" t="s">
        <v>218</v>
      </c>
      <c r="F1" s="303"/>
    </row>
    <row r="2" spans="2:6" ht="18" customHeight="1">
      <c r="F2" s="303"/>
    </row>
    <row r="3" spans="2:6" ht="18" customHeight="1">
      <c r="B3" s="1355" t="s">
        <v>219</v>
      </c>
      <c r="C3" s="1355"/>
      <c r="D3" s="1355"/>
      <c r="E3" s="1355"/>
      <c r="F3" s="1355"/>
    </row>
    <row r="5" spans="2:6" ht="18" customHeight="1">
      <c r="B5" s="304" t="s">
        <v>220</v>
      </c>
    </row>
    <row r="6" spans="2:6" s="307" customFormat="1" ht="30" customHeight="1">
      <c r="B6" s="305" t="s">
        <v>221</v>
      </c>
      <c r="C6" s="306" t="s">
        <v>222</v>
      </c>
      <c r="D6" s="306" t="s">
        <v>223</v>
      </c>
      <c r="E6" s="306" t="s">
        <v>224</v>
      </c>
      <c r="F6" s="306" t="s">
        <v>225</v>
      </c>
    </row>
    <row r="7" spans="2:6" ht="18" customHeight="1">
      <c r="B7" s="308" t="s">
        <v>226</v>
      </c>
      <c r="C7" s="309"/>
      <c r="D7" s="309"/>
      <c r="E7" s="309"/>
      <c r="F7" s="309"/>
    </row>
    <row r="8" spans="2:6" ht="18" customHeight="1">
      <c r="B8" s="310"/>
      <c r="C8" s="311"/>
      <c r="D8" s="311"/>
      <c r="E8" s="311"/>
      <c r="F8" s="311"/>
    </row>
    <row r="9" spans="2:6" ht="18" customHeight="1">
      <c r="B9" s="310"/>
      <c r="C9" s="311"/>
      <c r="D9" s="311"/>
      <c r="E9" s="311"/>
      <c r="F9" s="311"/>
    </row>
    <row r="10" spans="2:6" ht="18" customHeight="1">
      <c r="B10" s="310"/>
      <c r="C10" s="311"/>
      <c r="D10" s="311"/>
      <c r="E10" s="311"/>
      <c r="F10" s="311"/>
    </row>
    <row r="11" spans="2:6" ht="18" customHeight="1">
      <c r="B11" s="312"/>
      <c r="C11" s="313" t="s">
        <v>227</v>
      </c>
      <c r="D11" s="314"/>
      <c r="E11" s="315"/>
      <c r="F11" s="313"/>
    </row>
    <row r="12" spans="2:6" ht="18" customHeight="1">
      <c r="B12" s="308" t="s">
        <v>228</v>
      </c>
      <c r="C12" s="309"/>
      <c r="D12" s="309"/>
      <c r="E12" s="309"/>
      <c r="F12" s="309"/>
    </row>
    <row r="13" spans="2:6" ht="18" customHeight="1">
      <c r="B13" s="310"/>
      <c r="C13" s="311"/>
      <c r="D13" s="311"/>
      <c r="E13" s="311"/>
      <c r="F13" s="311"/>
    </row>
    <row r="14" spans="2:6" ht="18" customHeight="1">
      <c r="B14" s="310"/>
      <c r="C14" s="311"/>
      <c r="D14" s="311"/>
      <c r="E14" s="311"/>
      <c r="F14" s="311"/>
    </row>
    <row r="15" spans="2:6" ht="18" customHeight="1">
      <c r="B15" s="310"/>
      <c r="C15" s="311"/>
      <c r="D15" s="311"/>
      <c r="E15" s="311"/>
      <c r="F15" s="311"/>
    </row>
    <row r="16" spans="2:6" ht="18" customHeight="1">
      <c r="B16" s="312"/>
      <c r="C16" s="313" t="s">
        <v>227</v>
      </c>
      <c r="D16" s="314"/>
      <c r="E16" s="315"/>
      <c r="F16" s="313"/>
    </row>
    <row r="17" spans="2:6" ht="18" customHeight="1">
      <c r="B17" s="316" t="s">
        <v>229</v>
      </c>
      <c r="C17" s="317"/>
      <c r="D17" s="309"/>
      <c r="E17" s="309"/>
      <c r="F17" s="309"/>
    </row>
    <row r="18" spans="2:6" ht="18" customHeight="1">
      <c r="B18" s="318"/>
      <c r="C18" s="319"/>
      <c r="D18" s="311"/>
      <c r="E18" s="311"/>
      <c r="F18" s="311"/>
    </row>
    <row r="19" spans="2:6" ht="18" customHeight="1">
      <c r="B19" s="310"/>
      <c r="C19" s="311"/>
      <c r="D19" s="311"/>
      <c r="E19" s="311"/>
      <c r="F19" s="311"/>
    </row>
    <row r="20" spans="2:6" ht="18" customHeight="1">
      <c r="B20" s="310"/>
      <c r="C20" s="320"/>
      <c r="D20" s="320"/>
      <c r="E20" s="320"/>
      <c r="F20" s="320"/>
    </row>
    <row r="21" spans="2:6" ht="18" customHeight="1">
      <c r="B21" s="312"/>
      <c r="C21" s="313" t="s">
        <v>227</v>
      </c>
      <c r="D21" s="314"/>
      <c r="E21" s="315"/>
      <c r="F21" s="313"/>
    </row>
    <row r="22" spans="2:6" ht="18" customHeight="1">
      <c r="B22" s="321" t="s">
        <v>230</v>
      </c>
      <c r="C22" s="322"/>
      <c r="D22" s="313"/>
      <c r="E22" s="315"/>
      <c r="F22" s="313"/>
    </row>
    <row r="24" spans="2:6" ht="18" customHeight="1">
      <c r="B24" s="304" t="s">
        <v>231</v>
      </c>
    </row>
    <row r="25" spans="2:6" ht="30" customHeight="1">
      <c r="B25" s="305" t="s">
        <v>221</v>
      </c>
      <c r="C25" s="306" t="s">
        <v>222</v>
      </c>
      <c r="D25" s="306" t="s">
        <v>223</v>
      </c>
      <c r="E25" s="306" t="s">
        <v>224</v>
      </c>
      <c r="F25" s="306" t="s">
        <v>225</v>
      </c>
    </row>
    <row r="26" spans="2:6" ht="18" customHeight="1">
      <c r="B26" s="308" t="s">
        <v>226</v>
      </c>
      <c r="C26" s="309"/>
      <c r="D26" s="309"/>
      <c r="E26" s="309"/>
      <c r="F26" s="309"/>
    </row>
    <row r="27" spans="2:6" ht="18" customHeight="1">
      <c r="B27" s="310"/>
      <c r="C27" s="311"/>
      <c r="D27" s="311"/>
      <c r="E27" s="311"/>
      <c r="F27" s="311"/>
    </row>
    <row r="28" spans="2:6" ht="18" customHeight="1">
      <c r="B28" s="310"/>
      <c r="C28" s="311"/>
      <c r="D28" s="311"/>
      <c r="E28" s="311"/>
      <c r="F28" s="311"/>
    </row>
    <row r="29" spans="2:6" ht="18" customHeight="1">
      <c r="B29" s="310"/>
      <c r="C29" s="311"/>
      <c r="D29" s="311"/>
      <c r="E29" s="311"/>
      <c r="F29" s="311"/>
    </row>
    <row r="30" spans="2:6" ht="18" customHeight="1">
      <c r="B30" s="312"/>
      <c r="C30" s="313" t="s">
        <v>227</v>
      </c>
      <c r="D30" s="314"/>
      <c r="E30" s="315"/>
      <c r="F30" s="313"/>
    </row>
    <row r="31" spans="2:6" ht="18" customHeight="1">
      <c r="B31" s="308" t="s">
        <v>228</v>
      </c>
      <c r="C31" s="309"/>
      <c r="D31" s="309"/>
      <c r="E31" s="309"/>
      <c r="F31" s="309"/>
    </row>
    <row r="32" spans="2:6" ht="18" customHeight="1">
      <c r="B32" s="310"/>
      <c r="C32" s="311"/>
      <c r="D32" s="311"/>
      <c r="E32" s="311"/>
      <c r="F32" s="311"/>
    </row>
    <row r="33" spans="2:6" ht="18" customHeight="1">
      <c r="B33" s="310"/>
      <c r="C33" s="311"/>
      <c r="D33" s="311"/>
      <c r="E33" s="311"/>
      <c r="F33" s="311"/>
    </row>
    <row r="34" spans="2:6" ht="18" customHeight="1">
      <c r="B34" s="310"/>
      <c r="C34" s="311"/>
      <c r="D34" s="311"/>
      <c r="E34" s="311"/>
      <c r="F34" s="311"/>
    </row>
    <row r="35" spans="2:6" ht="18" customHeight="1">
      <c r="B35" s="312"/>
      <c r="C35" s="313" t="s">
        <v>227</v>
      </c>
      <c r="D35" s="314"/>
      <c r="E35" s="315"/>
      <c r="F35" s="313"/>
    </row>
    <row r="36" spans="2:6" ht="18" customHeight="1">
      <c r="B36" s="316" t="s">
        <v>229</v>
      </c>
      <c r="C36" s="317"/>
      <c r="D36" s="309"/>
      <c r="E36" s="309"/>
      <c r="F36" s="309"/>
    </row>
    <row r="37" spans="2:6" ht="18" customHeight="1">
      <c r="B37" s="310"/>
      <c r="C37" s="311"/>
      <c r="D37" s="311"/>
      <c r="E37" s="311"/>
      <c r="F37" s="311"/>
    </row>
    <row r="38" spans="2:6" ht="18" customHeight="1">
      <c r="B38" s="310"/>
      <c r="C38" s="311"/>
      <c r="D38" s="311"/>
      <c r="E38" s="311"/>
      <c r="F38" s="311"/>
    </row>
    <row r="39" spans="2:6" ht="18" customHeight="1">
      <c r="B39" s="310"/>
      <c r="C39" s="320"/>
      <c r="D39" s="320"/>
      <c r="E39" s="320"/>
      <c r="F39" s="320"/>
    </row>
    <row r="40" spans="2:6" ht="18" customHeight="1">
      <c r="B40" s="312"/>
      <c r="C40" s="313" t="s">
        <v>227</v>
      </c>
      <c r="D40" s="314"/>
      <c r="E40" s="315"/>
      <c r="F40" s="313"/>
    </row>
    <row r="41" spans="2:6" ht="18" customHeight="1">
      <c r="B41" s="321" t="s">
        <v>230</v>
      </c>
      <c r="C41" s="322"/>
      <c r="D41" s="313"/>
      <c r="E41" s="315"/>
      <c r="F41" s="313"/>
    </row>
    <row r="43" spans="2:6" ht="18" customHeight="1">
      <c r="B43" s="304" t="s">
        <v>232</v>
      </c>
    </row>
    <row r="44" spans="2:6" ht="30" customHeight="1">
      <c r="B44" s="305" t="s">
        <v>221</v>
      </c>
      <c r="C44" s="306" t="s">
        <v>222</v>
      </c>
      <c r="D44" s="306" t="s">
        <v>223</v>
      </c>
      <c r="E44" s="306" t="s">
        <v>224</v>
      </c>
      <c r="F44" s="306" t="s">
        <v>225</v>
      </c>
    </row>
    <row r="45" spans="2:6" ht="18" customHeight="1">
      <c r="B45" s="308" t="s">
        <v>226</v>
      </c>
      <c r="C45" s="309"/>
      <c r="D45" s="309"/>
      <c r="E45" s="309"/>
      <c r="F45" s="309"/>
    </row>
    <row r="46" spans="2:6" ht="18" customHeight="1">
      <c r="B46" s="310"/>
      <c r="C46" s="311"/>
      <c r="D46" s="311"/>
      <c r="E46" s="311"/>
      <c r="F46" s="311"/>
    </row>
    <row r="47" spans="2:6" ht="18" customHeight="1">
      <c r="B47" s="310"/>
      <c r="C47" s="311"/>
      <c r="D47" s="311"/>
      <c r="E47" s="311"/>
      <c r="F47" s="311"/>
    </row>
    <row r="48" spans="2:6" ht="18" customHeight="1">
      <c r="B48" s="310"/>
      <c r="C48" s="311"/>
      <c r="D48" s="311"/>
      <c r="E48" s="311"/>
      <c r="F48" s="311"/>
    </row>
    <row r="49" spans="2:6" ht="18" customHeight="1">
      <c r="B49" s="312"/>
      <c r="C49" s="313" t="s">
        <v>227</v>
      </c>
      <c r="D49" s="314"/>
      <c r="E49" s="315"/>
      <c r="F49" s="313"/>
    </row>
    <row r="50" spans="2:6" ht="18" customHeight="1">
      <c r="B50" s="308" t="s">
        <v>228</v>
      </c>
      <c r="C50" s="309"/>
      <c r="D50" s="309"/>
      <c r="E50" s="309"/>
      <c r="F50" s="309"/>
    </row>
    <row r="51" spans="2:6" ht="18" customHeight="1">
      <c r="B51" s="310"/>
      <c r="C51" s="311"/>
      <c r="D51" s="311"/>
      <c r="E51" s="311"/>
      <c r="F51" s="311"/>
    </row>
    <row r="52" spans="2:6" ht="18" customHeight="1">
      <c r="B52" s="310"/>
      <c r="C52" s="311"/>
      <c r="D52" s="311"/>
      <c r="E52" s="311"/>
      <c r="F52" s="311"/>
    </row>
    <row r="53" spans="2:6" ht="18" customHeight="1">
      <c r="B53" s="310"/>
      <c r="C53" s="311"/>
      <c r="D53" s="311"/>
      <c r="E53" s="311"/>
      <c r="F53" s="311"/>
    </row>
    <row r="54" spans="2:6" ht="18" customHeight="1">
      <c r="B54" s="312"/>
      <c r="C54" s="313" t="s">
        <v>227</v>
      </c>
      <c r="D54" s="314"/>
      <c r="E54" s="315"/>
      <c r="F54" s="313"/>
    </row>
    <row r="55" spans="2:6" ht="18" customHeight="1">
      <c r="B55" s="316" t="s">
        <v>229</v>
      </c>
      <c r="C55" s="317"/>
      <c r="D55" s="309"/>
      <c r="E55" s="309"/>
      <c r="F55" s="309"/>
    </row>
    <row r="56" spans="2:6" ht="18" customHeight="1">
      <c r="B56" s="318"/>
      <c r="C56" s="319"/>
      <c r="D56" s="311"/>
      <c r="E56" s="311"/>
      <c r="F56" s="311"/>
    </row>
    <row r="57" spans="2:6" ht="18" customHeight="1">
      <c r="B57" s="310"/>
      <c r="C57" s="311"/>
      <c r="D57" s="311"/>
      <c r="E57" s="311"/>
      <c r="F57" s="311"/>
    </row>
    <row r="58" spans="2:6" ht="18" customHeight="1">
      <c r="B58" s="310"/>
      <c r="C58" s="320"/>
      <c r="D58" s="320"/>
      <c r="E58" s="320"/>
      <c r="F58" s="320"/>
    </row>
    <row r="59" spans="2:6" ht="18" customHeight="1">
      <c r="B59" s="312"/>
      <c r="C59" s="313" t="s">
        <v>227</v>
      </c>
      <c r="D59" s="314"/>
      <c r="E59" s="315"/>
      <c r="F59" s="313"/>
    </row>
    <row r="60" spans="2:6" ht="18" customHeight="1">
      <c r="B60" s="321" t="s">
        <v>230</v>
      </c>
      <c r="C60" s="322"/>
      <c r="D60" s="313"/>
      <c r="E60" s="315"/>
      <c r="F60" s="313"/>
    </row>
    <row r="61" spans="2:6" s="301" customFormat="1" ht="15" customHeight="1">
      <c r="B61" s="301" t="s">
        <v>216</v>
      </c>
    </row>
    <row r="62" spans="2:6" ht="15" customHeight="1">
      <c r="B62" s="323" t="s">
        <v>233</v>
      </c>
    </row>
    <row r="63" spans="2:6" ht="9" customHeight="1"/>
    <row r="64" spans="2:6" ht="21" customHeight="1">
      <c r="D64" s="1356" t="s">
        <v>217</v>
      </c>
      <c r="E64" s="1357"/>
      <c r="F64" s="1358"/>
    </row>
    <row r="65" s="302" customFormat="1" ht="7.5" customHeight="1"/>
  </sheetData>
  <mergeCells count="2">
    <mergeCell ref="B3:F3"/>
    <mergeCell ref="D64:F64"/>
  </mergeCells>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D4EEC-E372-436A-96F0-BFC6772C8679}">
  <sheetPr>
    <pageSetUpPr fitToPage="1"/>
  </sheetPr>
  <dimension ref="B2:I24"/>
  <sheetViews>
    <sheetView showGridLines="0" view="pageBreakPreview" topLeftCell="A5" zoomScaleNormal="85" zoomScaleSheetLayoutView="100" workbookViewId="0">
      <selection activeCell="E14" sqref="E14"/>
    </sheetView>
  </sheetViews>
  <sheetFormatPr defaultColWidth="7.75" defaultRowHeight="17.100000000000001" customHeight="1"/>
  <cols>
    <col min="1" max="1" width="2.625" style="729" customWidth="1"/>
    <col min="2" max="2" width="11.125" style="729" customWidth="1"/>
    <col min="3" max="3" width="7" style="729" bestFit="1" customWidth="1"/>
    <col min="4" max="4" width="13" style="729" bestFit="1" customWidth="1"/>
    <col min="5" max="5" width="24.875" style="729" customWidth="1"/>
    <col min="6" max="6" width="11.125" style="730" customWidth="1"/>
    <col min="7" max="7" width="18.625" style="729" customWidth="1"/>
    <col min="8" max="8" width="44.375" style="729" customWidth="1"/>
    <col min="9" max="9" width="6" style="729" customWidth="1"/>
    <col min="10" max="16384" width="7.75" style="729"/>
  </cols>
  <sheetData>
    <row r="2" spans="2:9" ht="21.6" customHeight="1">
      <c r="G2" s="670"/>
      <c r="H2" s="731" t="s">
        <v>460</v>
      </c>
    </row>
    <row r="3" spans="2:9" ht="27.75" customHeight="1">
      <c r="B3" s="1360" t="s">
        <v>258</v>
      </c>
      <c r="C3" s="1360"/>
      <c r="D3" s="1360"/>
      <c r="E3" s="1360"/>
      <c r="F3" s="1360"/>
      <c r="G3" s="1360"/>
      <c r="I3" s="732"/>
    </row>
    <row r="5" spans="2:9" ht="20.100000000000001" customHeight="1">
      <c r="B5" s="1365" t="s">
        <v>255</v>
      </c>
      <c r="C5" s="1366"/>
      <c r="D5" s="1365" t="s">
        <v>254</v>
      </c>
      <c r="E5" s="1366"/>
      <c r="F5" s="733" t="s">
        <v>253</v>
      </c>
      <c r="G5" s="733" t="s">
        <v>252</v>
      </c>
      <c r="H5" s="733" t="s">
        <v>345</v>
      </c>
    </row>
    <row r="6" spans="2:9" ht="16.5" customHeight="1">
      <c r="B6" s="1361" t="s">
        <v>251</v>
      </c>
      <c r="C6" s="1362"/>
      <c r="D6" s="734" t="s">
        <v>245</v>
      </c>
      <c r="E6" s="735" t="s">
        <v>244</v>
      </c>
      <c r="F6" s="736" t="s">
        <v>250</v>
      </c>
      <c r="G6" s="737"/>
      <c r="H6" s="737"/>
    </row>
    <row r="7" spans="2:9" ht="16.5" customHeight="1">
      <c r="B7" s="1363"/>
      <c r="C7" s="1364"/>
      <c r="D7" s="738"/>
      <c r="E7" s="735" t="s">
        <v>243</v>
      </c>
      <c r="F7" s="736" t="s">
        <v>250</v>
      </c>
      <c r="G7" s="737"/>
      <c r="H7" s="737"/>
    </row>
    <row r="8" spans="2:9" ht="16.5" customHeight="1">
      <c r="B8" s="1363"/>
      <c r="C8" s="1364"/>
      <c r="D8" s="738"/>
      <c r="E8" s="735" t="s">
        <v>242</v>
      </c>
      <c r="F8" s="736" t="s">
        <v>250</v>
      </c>
      <c r="G8" s="737"/>
      <c r="H8" s="737"/>
    </row>
    <row r="9" spans="2:9" ht="16.5" customHeight="1">
      <c r="B9" s="1363"/>
      <c r="C9" s="1364"/>
      <c r="D9" s="738"/>
      <c r="E9" s="735" t="s">
        <v>346</v>
      </c>
      <c r="F9" s="736" t="s">
        <v>425</v>
      </c>
      <c r="G9" s="737"/>
      <c r="H9" s="737"/>
    </row>
    <row r="10" spans="2:9" ht="16.5" customHeight="1">
      <c r="B10" s="1363"/>
      <c r="C10" s="1364"/>
      <c r="D10" s="738"/>
      <c r="E10" s="735" t="s">
        <v>240</v>
      </c>
      <c r="F10" s="736" t="s">
        <v>249</v>
      </c>
      <c r="G10" s="737"/>
      <c r="H10" s="737"/>
    </row>
    <row r="11" spans="2:9" ht="16.5" customHeight="1">
      <c r="B11" s="1363"/>
      <c r="C11" s="1364"/>
      <c r="D11" s="734" t="s">
        <v>237</v>
      </c>
      <c r="E11" s="735" t="s">
        <v>239</v>
      </c>
      <c r="F11" s="736" t="s">
        <v>248</v>
      </c>
      <c r="G11" s="737"/>
    </row>
    <row r="12" spans="2:9" ht="16.5" customHeight="1">
      <c r="B12" s="1363"/>
      <c r="C12" s="1364"/>
      <c r="D12" s="739"/>
      <c r="E12" s="735" t="s">
        <v>236</v>
      </c>
      <c r="F12" s="736" t="s">
        <v>248</v>
      </c>
      <c r="G12" s="737"/>
    </row>
    <row r="13" spans="2:9" ht="16.5" customHeight="1">
      <c r="B13" s="1367" t="s">
        <v>247</v>
      </c>
      <c r="C13" s="1375" t="s">
        <v>246</v>
      </c>
      <c r="D13" s="734" t="s">
        <v>245</v>
      </c>
      <c r="E13" s="735" t="s">
        <v>244</v>
      </c>
      <c r="F13" s="736" t="s">
        <v>426</v>
      </c>
      <c r="G13" s="741">
        <f>ROUND(G6/1000*'様式第7号-1-1（排出係数）'!E8,0)</f>
        <v>0</v>
      </c>
    </row>
    <row r="14" spans="2:9" ht="16.5" customHeight="1">
      <c r="B14" s="1368"/>
      <c r="C14" s="1376"/>
      <c r="D14" s="738"/>
      <c r="E14" s="735" t="s">
        <v>243</v>
      </c>
      <c r="F14" s="736" t="s">
        <v>426</v>
      </c>
      <c r="G14" s="741">
        <f>ROUND(G7/1000*'様式第7号-1-1（排出係数）'!E6,0)</f>
        <v>0</v>
      </c>
    </row>
    <row r="15" spans="2:9" ht="16.5" customHeight="1">
      <c r="B15" s="1368"/>
      <c r="C15" s="1376"/>
      <c r="D15" s="738"/>
      <c r="E15" s="735" t="s">
        <v>242</v>
      </c>
      <c r="F15" s="736" t="s">
        <v>426</v>
      </c>
      <c r="G15" s="741">
        <f>ROUND(G8/1000*'様式第7号-1-1（排出係数）'!E9,0)</f>
        <v>0</v>
      </c>
    </row>
    <row r="16" spans="2:9" ht="16.5" customHeight="1">
      <c r="B16" s="1368"/>
      <c r="C16" s="1376"/>
      <c r="D16" s="738"/>
      <c r="E16" s="735" t="s">
        <v>346</v>
      </c>
      <c r="F16" s="736" t="s">
        <v>426</v>
      </c>
      <c r="G16" s="741">
        <f>ROUND(G9/1000*'様式第7号-1-1（排出係数）'!E11,0)</f>
        <v>0</v>
      </c>
    </row>
    <row r="17" spans="2:8" ht="16.5" customHeight="1">
      <c r="B17" s="1368"/>
      <c r="C17" s="1376"/>
      <c r="D17" s="738"/>
      <c r="E17" s="735" t="s">
        <v>240</v>
      </c>
      <c r="F17" s="736" t="s">
        <v>426</v>
      </c>
      <c r="G17" s="741">
        <f>ROUND(G10*'様式第7号-1-1（排出係数）'!E5,0)</f>
        <v>0</v>
      </c>
    </row>
    <row r="18" spans="2:8" ht="16.5" customHeight="1">
      <c r="B18" s="1368"/>
      <c r="C18" s="1376"/>
      <c r="D18" s="735" t="s">
        <v>237</v>
      </c>
      <c r="E18" s="735" t="s">
        <v>239</v>
      </c>
      <c r="F18" s="736" t="s">
        <v>426</v>
      </c>
      <c r="G18" s="741">
        <f>ROUND(G11*'様式第7号-1-1（排出係数）'!E4,0)</f>
        <v>0</v>
      </c>
    </row>
    <row r="19" spans="2:8" ht="16.5" customHeight="1">
      <c r="B19" s="1368"/>
      <c r="C19" s="1377"/>
      <c r="D19" s="1370" t="s">
        <v>235</v>
      </c>
      <c r="E19" s="1372"/>
      <c r="F19" s="736" t="s">
        <v>426</v>
      </c>
      <c r="G19" s="741">
        <f>SUM(G13:G18)</f>
        <v>0</v>
      </c>
    </row>
    <row r="20" spans="2:8" ht="16.5" customHeight="1">
      <c r="B20" s="1368"/>
      <c r="C20" s="1375" t="s">
        <v>238</v>
      </c>
      <c r="D20" s="735" t="s">
        <v>237</v>
      </c>
      <c r="E20" s="735" t="s">
        <v>236</v>
      </c>
      <c r="F20" s="736" t="s">
        <v>426</v>
      </c>
      <c r="G20" s="741">
        <f>ROUND(G12*'様式第7号-1-1（排出係数）'!E4,0)</f>
        <v>0</v>
      </c>
    </row>
    <row r="21" spans="2:8" ht="16.5" customHeight="1">
      <c r="B21" s="1368"/>
      <c r="C21" s="1376"/>
      <c r="D21" s="1373" t="s">
        <v>235</v>
      </c>
      <c r="E21" s="1374"/>
      <c r="F21" s="740" t="s">
        <v>426</v>
      </c>
      <c r="G21" s="742">
        <f>SUM(G20:G20)</f>
        <v>0</v>
      </c>
    </row>
    <row r="22" spans="2:8" ht="16.5" customHeight="1">
      <c r="B22" s="1369"/>
      <c r="C22" s="1370" t="s">
        <v>234</v>
      </c>
      <c r="D22" s="1371"/>
      <c r="E22" s="1372"/>
      <c r="F22" s="736" t="s">
        <v>426</v>
      </c>
      <c r="G22" s="741">
        <f>G19-G21</f>
        <v>0</v>
      </c>
    </row>
    <row r="23" spans="2:8" ht="16.5" customHeight="1">
      <c r="B23" s="922"/>
      <c r="C23" s="921"/>
      <c r="D23" s="921"/>
      <c r="E23" s="919"/>
      <c r="F23" s="736" t="s">
        <v>484</v>
      </c>
      <c r="G23" s="741">
        <f>G22/33527</f>
        <v>0</v>
      </c>
    </row>
    <row r="24" spans="2:8" ht="81" customHeight="1">
      <c r="B24" s="1359" t="s">
        <v>485</v>
      </c>
      <c r="C24" s="1359"/>
      <c r="D24" s="1359"/>
      <c r="E24" s="1359"/>
      <c r="F24" s="1359"/>
      <c r="G24" s="1359"/>
      <c r="H24" s="1359"/>
    </row>
  </sheetData>
  <mergeCells count="11">
    <mergeCell ref="B24:H24"/>
    <mergeCell ref="B3:G3"/>
    <mergeCell ref="B6:C12"/>
    <mergeCell ref="B5:C5"/>
    <mergeCell ref="D5:E5"/>
    <mergeCell ref="B13:B22"/>
    <mergeCell ref="C22:E22"/>
    <mergeCell ref="D21:E21"/>
    <mergeCell ref="C13:C19"/>
    <mergeCell ref="C20:C21"/>
    <mergeCell ref="D19:E19"/>
  </mergeCells>
  <phoneticPr fontId="3"/>
  <printOptions horizontalCentered="1" verticalCentered="1"/>
  <pageMargins left="0.70866141732283472" right="0.70866141732283472" top="0.74803149606299213" bottom="0.74803149606299213" header="0.31496062992125984" footer="0.31496062992125984"/>
  <pageSetup paperSize="9" scale="9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2DCC5-B7CE-497E-A901-C40BFC5CE86E}">
  <dimension ref="B2:E13"/>
  <sheetViews>
    <sheetView showGridLines="0" view="pageBreakPreview" zoomScaleNormal="100" zoomScaleSheetLayoutView="100" workbookViewId="0">
      <selection activeCell="C18" sqref="C18"/>
    </sheetView>
  </sheetViews>
  <sheetFormatPr defaultColWidth="9" defaultRowHeight="15" customHeight="1"/>
  <cols>
    <col min="1" max="1" width="3.75" style="722" customWidth="1"/>
    <col min="2" max="2" width="16" style="722" customWidth="1"/>
    <col min="3" max="3" width="36.125" style="722" bestFit="1" customWidth="1"/>
    <col min="4" max="4" width="13.875" style="722" customWidth="1"/>
    <col min="5" max="5" width="10.75" style="722" customWidth="1"/>
    <col min="6" max="16384" width="9" style="722"/>
  </cols>
  <sheetData>
    <row r="2" spans="2:5" ht="15" customHeight="1">
      <c r="E2" s="670" t="s">
        <v>486</v>
      </c>
    </row>
    <row r="3" spans="2:5" ht="15" customHeight="1">
      <c r="B3" s="723" t="s">
        <v>254</v>
      </c>
      <c r="C3" s="723" t="s">
        <v>254</v>
      </c>
      <c r="D3" s="723" t="s">
        <v>253</v>
      </c>
      <c r="E3" s="723" t="s">
        <v>257</v>
      </c>
    </row>
    <row r="4" spans="2:5" ht="15" customHeight="1">
      <c r="B4" s="724" t="s">
        <v>478</v>
      </c>
      <c r="C4" s="725" t="s">
        <v>479</v>
      </c>
      <c r="D4" s="725" t="s">
        <v>481</v>
      </c>
      <c r="E4" s="725">
        <v>5.5500000000000005E-4</v>
      </c>
    </row>
    <row r="5" spans="2:5" ht="15" customHeight="1">
      <c r="B5" s="727"/>
      <c r="C5" s="725" t="s">
        <v>240</v>
      </c>
      <c r="D5" s="725" t="s">
        <v>423</v>
      </c>
      <c r="E5" s="726">
        <v>3.24</v>
      </c>
    </row>
    <row r="6" spans="2:5" ht="15" customHeight="1">
      <c r="B6" s="727"/>
      <c r="C6" s="725" t="s">
        <v>474</v>
      </c>
      <c r="D6" s="725" t="s">
        <v>424</v>
      </c>
      <c r="E6" s="726">
        <v>2.71</v>
      </c>
    </row>
    <row r="7" spans="2:5" ht="15" customHeight="1">
      <c r="B7" s="727"/>
      <c r="C7" s="725" t="s">
        <v>475</v>
      </c>
      <c r="D7" s="725" t="s">
        <v>424</v>
      </c>
      <c r="E7" s="726">
        <v>3</v>
      </c>
    </row>
    <row r="8" spans="2:5" ht="15" customHeight="1">
      <c r="B8" s="727"/>
      <c r="C8" s="725" t="s">
        <v>476</v>
      </c>
      <c r="D8" s="725" t="s">
        <v>424</v>
      </c>
      <c r="E8" s="725">
        <v>2.4900000000000002</v>
      </c>
    </row>
    <row r="9" spans="2:5" ht="15" customHeight="1">
      <c r="B9" s="727"/>
      <c r="C9" s="725" t="s">
        <v>256</v>
      </c>
      <c r="D9" s="725" t="s">
        <v>424</v>
      </c>
      <c r="E9" s="726">
        <v>2.58</v>
      </c>
    </row>
    <row r="10" spans="2:5" ht="15" customHeight="1">
      <c r="B10" s="727"/>
      <c r="C10" s="725" t="s">
        <v>477</v>
      </c>
      <c r="D10" s="725" t="s">
        <v>482</v>
      </c>
      <c r="E10" s="920">
        <v>5.7000000000000002E-2</v>
      </c>
    </row>
    <row r="11" spans="2:5" ht="15" customHeight="1">
      <c r="B11" s="727"/>
      <c r="C11" s="725" t="s">
        <v>346</v>
      </c>
      <c r="D11" s="725" t="s">
        <v>423</v>
      </c>
      <c r="E11" s="726">
        <v>3</v>
      </c>
    </row>
    <row r="12" spans="2:5" ht="15" customHeight="1">
      <c r="B12" s="728"/>
      <c r="C12" s="725" t="s">
        <v>241</v>
      </c>
      <c r="D12" s="725" t="s">
        <v>483</v>
      </c>
      <c r="E12" s="726">
        <v>2.23</v>
      </c>
    </row>
    <row r="13" spans="2:5" ht="15" customHeight="1">
      <c r="B13" s="1378" t="s">
        <v>480</v>
      </c>
      <c r="C13" s="1378"/>
      <c r="D13" s="1378"/>
      <c r="E13" s="1378"/>
    </row>
  </sheetData>
  <mergeCells count="1">
    <mergeCell ref="B13:E13"/>
  </mergeCells>
  <phoneticPr fontId="3"/>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10F08-F380-4485-BF97-022D955FB412}">
  <sheetPr>
    <pageSetUpPr fitToPage="1"/>
  </sheetPr>
  <dimension ref="B2:AG42"/>
  <sheetViews>
    <sheetView showGridLines="0" view="pageBreakPreview" topLeftCell="A17" zoomScale="98" zoomScaleNormal="70" zoomScaleSheetLayoutView="98" workbookViewId="0"/>
  </sheetViews>
  <sheetFormatPr defaultColWidth="9" defaultRowHeight="13.5"/>
  <cols>
    <col min="1" max="2" width="2.625" style="683" customWidth="1"/>
    <col min="3" max="3" width="13.625" style="683" customWidth="1"/>
    <col min="4" max="4" width="5.625" style="683" customWidth="1"/>
    <col min="5" max="5" width="25.625" style="683" customWidth="1"/>
    <col min="6" max="6" width="8.75" style="683" customWidth="1"/>
    <col min="7" max="7" width="15" style="667" bestFit="1" customWidth="1"/>
    <col min="8" max="28" width="10.5" style="683" customWidth="1"/>
    <col min="29" max="29" width="12" style="683" customWidth="1"/>
    <col min="30" max="30" width="2.25" style="683" customWidth="1"/>
    <col min="31" max="16384" width="9" style="683"/>
  </cols>
  <sheetData>
    <row r="2" spans="2:33" s="941" customFormat="1">
      <c r="C2" s="916"/>
      <c r="D2" s="916"/>
      <c r="E2" s="915"/>
      <c r="F2" s="915"/>
      <c r="G2" s="915"/>
      <c r="H2" s="915"/>
      <c r="I2" s="915"/>
      <c r="J2" s="915"/>
      <c r="K2" s="915"/>
      <c r="L2" s="915"/>
      <c r="M2" s="915"/>
      <c r="N2" s="915"/>
      <c r="O2" s="915"/>
      <c r="P2" s="915"/>
      <c r="Q2" s="915"/>
      <c r="R2" s="915"/>
      <c r="S2" s="915"/>
      <c r="T2" s="915"/>
      <c r="U2" s="915"/>
      <c r="V2" s="915"/>
      <c r="W2" s="915"/>
      <c r="X2" s="915"/>
      <c r="Y2" s="915"/>
      <c r="Z2" s="915"/>
      <c r="AA2" s="915"/>
      <c r="AB2" s="915"/>
      <c r="AC2" s="731" t="s">
        <v>461</v>
      </c>
    </row>
    <row r="3" spans="2:33" s="941" customFormat="1" ht="9.9499999999999993" customHeight="1">
      <c r="C3" s="721"/>
      <c r="D3" s="721"/>
      <c r="E3" s="683"/>
      <c r="F3" s="683"/>
      <c r="G3" s="667"/>
      <c r="H3" s="683"/>
      <c r="I3" s="683"/>
      <c r="J3" s="683"/>
      <c r="K3" s="683"/>
      <c r="L3" s="683"/>
      <c r="M3" s="683"/>
      <c r="N3" s="683"/>
      <c r="O3" s="683"/>
      <c r="R3" s="667"/>
      <c r="S3" s="667"/>
      <c r="T3" s="667"/>
      <c r="U3" s="667"/>
      <c r="V3" s="667"/>
      <c r="W3" s="667"/>
      <c r="X3" s="667"/>
      <c r="Y3" s="667"/>
      <c r="Z3" s="667"/>
      <c r="AA3" s="667"/>
      <c r="AB3" s="667"/>
      <c r="AC3" s="683"/>
    </row>
    <row r="4" spans="2:33" s="941" customFormat="1">
      <c r="C4" s="917" t="s">
        <v>466</v>
      </c>
      <c r="D4" s="917"/>
      <c r="E4" s="917"/>
      <c r="F4" s="917"/>
      <c r="G4" s="917"/>
      <c r="H4" s="917"/>
      <c r="I4" s="917"/>
      <c r="J4" s="917"/>
      <c r="K4" s="917"/>
      <c r="L4" s="917"/>
      <c r="M4" s="917"/>
      <c r="N4" s="917"/>
      <c r="O4" s="917"/>
      <c r="P4" s="917"/>
      <c r="Q4" s="917"/>
      <c r="R4" s="917"/>
      <c r="S4" s="917"/>
      <c r="T4" s="917"/>
      <c r="U4" s="917"/>
      <c r="V4" s="917"/>
      <c r="W4" s="917"/>
      <c r="X4" s="917"/>
      <c r="Y4" s="917"/>
      <c r="Z4" s="917"/>
      <c r="AA4" s="917"/>
      <c r="AB4" s="917"/>
      <c r="AC4" s="917"/>
      <c r="AD4" s="918"/>
      <c r="AE4" s="918"/>
      <c r="AF4" s="918"/>
      <c r="AG4" s="918"/>
    </row>
    <row r="5" spans="2:33" ht="21" customHeight="1">
      <c r="B5" s="1381" t="s">
        <v>189</v>
      </c>
      <c r="C5" s="1382"/>
      <c r="D5" s="942"/>
      <c r="E5" s="943"/>
      <c r="F5" s="1392" t="s">
        <v>190</v>
      </c>
      <c r="G5" s="1379" t="s">
        <v>336</v>
      </c>
      <c r="H5" s="942" t="s">
        <v>191</v>
      </c>
      <c r="I5" s="942"/>
      <c r="J5" s="942"/>
      <c r="K5" s="942"/>
      <c r="L5" s="942"/>
      <c r="M5" s="942"/>
      <c r="N5" s="942"/>
      <c r="O5" s="942"/>
      <c r="P5" s="942"/>
      <c r="Q5" s="942"/>
      <c r="R5" s="942"/>
      <c r="S5" s="942"/>
      <c r="T5" s="942"/>
      <c r="U5" s="942"/>
      <c r="V5" s="942"/>
      <c r="W5" s="942"/>
      <c r="X5" s="942"/>
      <c r="Y5" s="942"/>
      <c r="Z5" s="942"/>
      <c r="AA5" s="942"/>
      <c r="AB5" s="942"/>
      <c r="AC5" s="944" t="s">
        <v>192</v>
      </c>
    </row>
    <row r="6" spans="2:33" ht="21" customHeight="1">
      <c r="B6" s="1383"/>
      <c r="C6" s="1384"/>
      <c r="D6" s="945"/>
      <c r="E6" s="946"/>
      <c r="F6" s="1393"/>
      <c r="G6" s="1380"/>
      <c r="H6" s="948" t="s">
        <v>193</v>
      </c>
      <c r="I6" s="948" t="s">
        <v>194</v>
      </c>
      <c r="J6" s="948" t="s">
        <v>195</v>
      </c>
      <c r="K6" s="948" t="s">
        <v>196</v>
      </c>
      <c r="L6" s="948" t="s">
        <v>197</v>
      </c>
      <c r="M6" s="948" t="s">
        <v>198</v>
      </c>
      <c r="N6" s="948" t="s">
        <v>199</v>
      </c>
      <c r="O6" s="948" t="s">
        <v>200</v>
      </c>
      <c r="P6" s="948" t="s">
        <v>201</v>
      </c>
      <c r="Q6" s="948" t="s">
        <v>202</v>
      </c>
      <c r="R6" s="948" t="s">
        <v>203</v>
      </c>
      <c r="S6" s="948" t="s">
        <v>204</v>
      </c>
      <c r="T6" s="948" t="s">
        <v>337</v>
      </c>
      <c r="U6" s="948" t="s">
        <v>338</v>
      </c>
      <c r="V6" s="948" t="s">
        <v>339</v>
      </c>
      <c r="W6" s="948" t="s">
        <v>340</v>
      </c>
      <c r="X6" s="948" t="s">
        <v>341</v>
      </c>
      <c r="Y6" s="948" t="s">
        <v>342</v>
      </c>
      <c r="Z6" s="948" t="s">
        <v>343</v>
      </c>
      <c r="AA6" s="948" t="s">
        <v>344</v>
      </c>
      <c r="AB6" s="948" t="s">
        <v>467</v>
      </c>
      <c r="AC6" s="947"/>
    </row>
    <row r="7" spans="2:33" ht="18.75" customHeight="1">
      <c r="B7" s="1389" t="s">
        <v>492</v>
      </c>
      <c r="C7" s="1303" t="s">
        <v>502</v>
      </c>
      <c r="D7" s="949" t="s">
        <v>471</v>
      </c>
      <c r="E7" s="950"/>
      <c r="F7" s="951" t="s">
        <v>470</v>
      </c>
      <c r="G7" s="952">
        <f>COUNT(G9:G14)</f>
        <v>0</v>
      </c>
      <c r="H7" s="1025"/>
      <c r="I7" s="1025"/>
      <c r="J7" s="1025"/>
      <c r="K7" s="1025"/>
      <c r="L7" s="1025"/>
      <c r="M7" s="1025"/>
      <c r="N7" s="1025"/>
      <c r="O7" s="1025"/>
      <c r="P7" s="1025"/>
      <c r="Q7" s="1025"/>
      <c r="R7" s="1025"/>
      <c r="S7" s="1025"/>
      <c r="T7" s="1025"/>
      <c r="U7" s="1025"/>
      <c r="V7" s="1026"/>
      <c r="W7" s="1026"/>
      <c r="X7" s="1026"/>
      <c r="Y7" s="1026"/>
      <c r="Z7" s="1026"/>
      <c r="AA7" s="1026"/>
      <c r="AB7" s="1026"/>
      <c r="AC7" s="1026"/>
    </row>
    <row r="8" spans="2:33" ht="18.75" customHeight="1">
      <c r="B8" s="1390"/>
      <c r="C8" s="1304"/>
      <c r="D8" s="1387" t="s">
        <v>497</v>
      </c>
      <c r="E8" s="1388"/>
      <c r="F8" s="924" t="s">
        <v>205</v>
      </c>
      <c r="G8" s="953">
        <f>SUM(G9:G14)</f>
        <v>0</v>
      </c>
      <c r="H8" s="1027"/>
      <c r="I8" s="1027"/>
      <c r="J8" s="1027"/>
      <c r="K8" s="1027"/>
      <c r="L8" s="1027"/>
      <c r="M8" s="1027"/>
      <c r="N8" s="1027"/>
      <c r="O8" s="1027"/>
      <c r="P8" s="1027"/>
      <c r="Q8" s="1027"/>
      <c r="R8" s="1027"/>
      <c r="S8" s="1027"/>
      <c r="T8" s="1027"/>
      <c r="U8" s="1027"/>
      <c r="V8" s="1028"/>
      <c r="W8" s="1028"/>
      <c r="X8" s="1028"/>
      <c r="Y8" s="1028"/>
      <c r="Z8" s="1028"/>
      <c r="AA8" s="1028"/>
      <c r="AB8" s="1028"/>
      <c r="AC8" s="1028"/>
    </row>
    <row r="9" spans="2:33" ht="18.75" customHeight="1">
      <c r="B9" s="1390"/>
      <c r="C9" s="1304"/>
      <c r="D9" s="954"/>
      <c r="E9" s="955" t="s">
        <v>468</v>
      </c>
      <c r="F9" s="956" t="s">
        <v>205</v>
      </c>
      <c r="G9" s="957"/>
      <c r="H9" s="1029"/>
      <c r="I9" s="1029"/>
      <c r="J9" s="1029"/>
      <c r="K9" s="1029"/>
      <c r="L9" s="1029"/>
      <c r="M9" s="1029"/>
      <c r="N9" s="1029"/>
      <c r="O9" s="1029"/>
      <c r="P9" s="1029"/>
      <c r="Q9" s="1029"/>
      <c r="R9" s="1029"/>
      <c r="S9" s="1029"/>
      <c r="T9" s="1029"/>
      <c r="U9" s="1029"/>
      <c r="V9" s="1030"/>
      <c r="W9" s="1030"/>
      <c r="X9" s="1030"/>
      <c r="Y9" s="1030"/>
      <c r="Z9" s="1030"/>
      <c r="AA9" s="1030"/>
      <c r="AB9" s="1030"/>
      <c r="AC9" s="1030"/>
    </row>
    <row r="10" spans="2:33" ht="18.75" customHeight="1">
      <c r="B10" s="1390"/>
      <c r="C10" s="1304"/>
      <c r="D10" s="954"/>
      <c r="E10" s="958"/>
      <c r="F10" s="959" t="s">
        <v>205</v>
      </c>
      <c r="G10" s="960"/>
      <c r="H10" s="1031"/>
      <c r="I10" s="1031"/>
      <c r="J10" s="1031"/>
      <c r="K10" s="1031"/>
      <c r="L10" s="1031"/>
      <c r="M10" s="1031"/>
      <c r="N10" s="1031"/>
      <c r="O10" s="1031"/>
      <c r="P10" s="1031"/>
      <c r="Q10" s="1031"/>
      <c r="R10" s="1031"/>
      <c r="S10" s="1031"/>
      <c r="T10" s="1031"/>
      <c r="U10" s="1031"/>
      <c r="V10" s="1032"/>
      <c r="W10" s="1032"/>
      <c r="X10" s="1032"/>
      <c r="Y10" s="1032"/>
      <c r="Z10" s="1032"/>
      <c r="AA10" s="1032"/>
      <c r="AB10" s="1032"/>
      <c r="AC10" s="1032"/>
    </row>
    <row r="11" spans="2:33" ht="18.75" customHeight="1">
      <c r="B11" s="1390"/>
      <c r="C11" s="1304"/>
      <c r="D11" s="954"/>
      <c r="E11" s="958"/>
      <c r="F11" s="959" t="s">
        <v>205</v>
      </c>
      <c r="G11" s="960"/>
      <c r="H11" s="1031"/>
      <c r="I11" s="1031"/>
      <c r="J11" s="1031"/>
      <c r="K11" s="1031"/>
      <c r="L11" s="1031"/>
      <c r="M11" s="1031"/>
      <c r="N11" s="1031"/>
      <c r="O11" s="1031"/>
      <c r="P11" s="1031"/>
      <c r="Q11" s="1031"/>
      <c r="R11" s="1031"/>
      <c r="S11" s="1031"/>
      <c r="T11" s="1031"/>
      <c r="U11" s="1031"/>
      <c r="V11" s="1032"/>
      <c r="W11" s="1032"/>
      <c r="X11" s="1032"/>
      <c r="Y11" s="1032"/>
      <c r="Z11" s="1032"/>
      <c r="AA11" s="1032"/>
      <c r="AB11" s="1032"/>
      <c r="AC11" s="1032"/>
    </row>
    <row r="12" spans="2:33" ht="18.75" customHeight="1">
      <c r="B12" s="1390"/>
      <c r="C12" s="1304"/>
      <c r="D12" s="954"/>
      <c r="E12" s="958"/>
      <c r="F12" s="959" t="s">
        <v>205</v>
      </c>
      <c r="G12" s="960"/>
      <c r="H12" s="1031"/>
      <c r="I12" s="1031"/>
      <c r="J12" s="1031"/>
      <c r="K12" s="1031"/>
      <c r="L12" s="1031"/>
      <c r="M12" s="1031"/>
      <c r="N12" s="1031"/>
      <c r="O12" s="1031"/>
      <c r="P12" s="1031"/>
      <c r="Q12" s="1031"/>
      <c r="R12" s="1031"/>
      <c r="S12" s="1031"/>
      <c r="T12" s="1031"/>
      <c r="U12" s="1031"/>
      <c r="V12" s="1032"/>
      <c r="W12" s="1032"/>
      <c r="X12" s="1032"/>
      <c r="Y12" s="1032"/>
      <c r="Z12" s="1032"/>
      <c r="AA12" s="1032"/>
      <c r="AB12" s="1032"/>
      <c r="AC12" s="1032"/>
    </row>
    <row r="13" spans="2:33" ht="18.75" customHeight="1">
      <c r="B13" s="1390"/>
      <c r="C13" s="1304"/>
      <c r="D13" s="954"/>
      <c r="E13" s="961"/>
      <c r="F13" s="962" t="s">
        <v>205</v>
      </c>
      <c r="G13" s="960"/>
      <c r="H13" s="1031"/>
      <c r="I13" s="1031"/>
      <c r="J13" s="1031"/>
      <c r="K13" s="1031"/>
      <c r="L13" s="1031"/>
      <c r="M13" s="1031"/>
      <c r="N13" s="1031"/>
      <c r="O13" s="1031"/>
      <c r="P13" s="1031"/>
      <c r="Q13" s="1031"/>
      <c r="R13" s="1031"/>
      <c r="S13" s="1031"/>
      <c r="T13" s="1031"/>
      <c r="U13" s="1031"/>
      <c r="V13" s="1032"/>
      <c r="W13" s="1032"/>
      <c r="X13" s="1032"/>
      <c r="Y13" s="1032"/>
      <c r="Z13" s="1032"/>
      <c r="AA13" s="1032"/>
      <c r="AB13" s="1032"/>
      <c r="AC13" s="1032"/>
    </row>
    <row r="14" spans="2:33" ht="18.75" customHeight="1" thickBot="1">
      <c r="B14" s="1391"/>
      <c r="C14" s="1385"/>
      <c r="D14" s="963"/>
      <c r="E14" s="964"/>
      <c r="F14" s="965" t="s">
        <v>205</v>
      </c>
      <c r="G14" s="966"/>
      <c r="H14" s="1033"/>
      <c r="I14" s="1033"/>
      <c r="J14" s="1033"/>
      <c r="K14" s="1033"/>
      <c r="L14" s="1033"/>
      <c r="M14" s="1033"/>
      <c r="N14" s="1033"/>
      <c r="O14" s="1033"/>
      <c r="P14" s="1033"/>
      <c r="Q14" s="1033"/>
      <c r="R14" s="1033"/>
      <c r="S14" s="1033"/>
      <c r="T14" s="1033"/>
      <c r="U14" s="1033"/>
      <c r="V14" s="1034"/>
      <c r="W14" s="1034"/>
      <c r="X14" s="1034"/>
      <c r="Y14" s="1034"/>
      <c r="Z14" s="1034"/>
      <c r="AA14" s="1034"/>
      <c r="AB14" s="1034"/>
      <c r="AC14" s="1034"/>
    </row>
    <row r="15" spans="2:33" ht="18.75" customHeight="1" thickTop="1">
      <c r="B15" s="1394" t="s">
        <v>493</v>
      </c>
      <c r="C15" s="1386" t="s">
        <v>490</v>
      </c>
      <c r="D15" s="968" t="s">
        <v>491</v>
      </c>
      <c r="E15" s="969"/>
      <c r="F15" s="970" t="s">
        <v>209</v>
      </c>
      <c r="G15" s="1035"/>
      <c r="H15" s="971">
        <f t="shared" ref="H15:AB15" si="0">SUM(H18,H22,H26)</f>
        <v>0</v>
      </c>
      <c r="I15" s="971">
        <f t="shared" si="0"/>
        <v>0</v>
      </c>
      <c r="J15" s="971">
        <f t="shared" si="0"/>
        <v>0</v>
      </c>
      <c r="K15" s="971">
        <f t="shared" si="0"/>
        <v>0</v>
      </c>
      <c r="L15" s="971">
        <f t="shared" si="0"/>
        <v>0</v>
      </c>
      <c r="M15" s="971">
        <f t="shared" si="0"/>
        <v>0</v>
      </c>
      <c r="N15" s="971">
        <f t="shared" si="0"/>
        <v>0</v>
      </c>
      <c r="O15" s="971">
        <f t="shared" si="0"/>
        <v>0</v>
      </c>
      <c r="P15" s="971">
        <f t="shared" si="0"/>
        <v>0</v>
      </c>
      <c r="Q15" s="971">
        <f t="shared" si="0"/>
        <v>0</v>
      </c>
      <c r="R15" s="971">
        <f t="shared" si="0"/>
        <v>0</v>
      </c>
      <c r="S15" s="971">
        <f t="shared" si="0"/>
        <v>0</v>
      </c>
      <c r="T15" s="971">
        <f t="shared" si="0"/>
        <v>0</v>
      </c>
      <c r="U15" s="971">
        <f t="shared" si="0"/>
        <v>0</v>
      </c>
      <c r="V15" s="972">
        <f t="shared" si="0"/>
        <v>0</v>
      </c>
      <c r="W15" s="972">
        <f t="shared" si="0"/>
        <v>0</v>
      </c>
      <c r="X15" s="972">
        <f t="shared" si="0"/>
        <v>0</v>
      </c>
      <c r="Y15" s="972">
        <f t="shared" si="0"/>
        <v>0</v>
      </c>
      <c r="Z15" s="972">
        <f t="shared" si="0"/>
        <v>0</v>
      </c>
      <c r="AA15" s="972">
        <f t="shared" si="0"/>
        <v>0</v>
      </c>
      <c r="AB15" s="972">
        <f t="shared" si="0"/>
        <v>0</v>
      </c>
      <c r="AC15" s="972">
        <f>SUM(H15:AB15)</f>
        <v>0</v>
      </c>
    </row>
    <row r="16" spans="2:33" ht="18.75" customHeight="1">
      <c r="B16" s="1395"/>
      <c r="C16" s="1304"/>
      <c r="D16" s="915" t="s">
        <v>498</v>
      </c>
      <c r="E16" s="973"/>
      <c r="F16" s="925" t="s">
        <v>472</v>
      </c>
      <c r="G16" s="1036"/>
      <c r="H16" s="974">
        <f>SUM(H20,H24,H27)</f>
        <v>0</v>
      </c>
      <c r="I16" s="974">
        <f>SUM(I20,I24,I27)</f>
        <v>0</v>
      </c>
      <c r="J16" s="974">
        <f t="shared" ref="J16:AB16" si="1">SUM(J20,J24,J27)</f>
        <v>0</v>
      </c>
      <c r="K16" s="974">
        <f t="shared" si="1"/>
        <v>0</v>
      </c>
      <c r="L16" s="974">
        <f t="shared" si="1"/>
        <v>0</v>
      </c>
      <c r="M16" s="974">
        <f t="shared" si="1"/>
        <v>0</v>
      </c>
      <c r="N16" s="974">
        <f t="shared" si="1"/>
        <v>0</v>
      </c>
      <c r="O16" s="974">
        <f t="shared" si="1"/>
        <v>0</v>
      </c>
      <c r="P16" s="974">
        <f t="shared" si="1"/>
        <v>0</v>
      </c>
      <c r="Q16" s="974">
        <f t="shared" si="1"/>
        <v>0</v>
      </c>
      <c r="R16" s="974">
        <f t="shared" si="1"/>
        <v>0</v>
      </c>
      <c r="S16" s="974">
        <f t="shared" si="1"/>
        <v>0</v>
      </c>
      <c r="T16" s="974">
        <f t="shared" si="1"/>
        <v>0</v>
      </c>
      <c r="U16" s="974">
        <f t="shared" si="1"/>
        <v>0</v>
      </c>
      <c r="V16" s="975">
        <f t="shared" si="1"/>
        <v>0</v>
      </c>
      <c r="W16" s="975">
        <f t="shared" si="1"/>
        <v>0</v>
      </c>
      <c r="X16" s="975">
        <f t="shared" si="1"/>
        <v>0</v>
      </c>
      <c r="Y16" s="975">
        <f t="shared" si="1"/>
        <v>0</v>
      </c>
      <c r="Z16" s="975">
        <f t="shared" si="1"/>
        <v>0</v>
      </c>
      <c r="AA16" s="975">
        <f t="shared" si="1"/>
        <v>0</v>
      </c>
      <c r="AB16" s="975">
        <f t="shared" si="1"/>
        <v>0</v>
      </c>
      <c r="AC16" s="975">
        <f>SUM(AC20,AC24,AC27)</f>
        <v>0</v>
      </c>
    </row>
    <row r="17" spans="2:29" ht="18.75" customHeight="1">
      <c r="B17" s="1395"/>
      <c r="C17" s="1304"/>
      <c r="D17" s="976"/>
      <c r="E17" s="977" t="s">
        <v>206</v>
      </c>
      <c r="F17" s="978" t="s">
        <v>207</v>
      </c>
      <c r="G17" s="1037"/>
      <c r="H17" s="979"/>
      <c r="I17" s="979"/>
      <c r="J17" s="979"/>
      <c r="K17" s="979"/>
      <c r="L17" s="979"/>
      <c r="M17" s="979"/>
      <c r="N17" s="979"/>
      <c r="O17" s="979"/>
      <c r="P17" s="979"/>
      <c r="Q17" s="979"/>
      <c r="R17" s="979"/>
      <c r="S17" s="979"/>
      <c r="T17" s="979"/>
      <c r="U17" s="979"/>
      <c r="V17" s="980"/>
      <c r="W17" s="980"/>
      <c r="X17" s="980"/>
      <c r="Y17" s="980"/>
      <c r="Z17" s="980"/>
      <c r="AA17" s="980"/>
      <c r="AB17" s="980"/>
      <c r="AC17" s="981" t="s">
        <v>207</v>
      </c>
    </row>
    <row r="18" spans="2:29" ht="18.75" customHeight="1">
      <c r="B18" s="1395"/>
      <c r="C18" s="1304"/>
      <c r="D18" s="976"/>
      <c r="E18" s="982" t="s">
        <v>208</v>
      </c>
      <c r="F18" s="983" t="s">
        <v>209</v>
      </c>
      <c r="G18" s="1038"/>
      <c r="H18" s="984"/>
      <c r="I18" s="984"/>
      <c r="J18" s="984"/>
      <c r="K18" s="984"/>
      <c r="L18" s="984"/>
      <c r="M18" s="984"/>
      <c r="N18" s="984"/>
      <c r="O18" s="984"/>
      <c r="P18" s="984"/>
      <c r="Q18" s="984"/>
      <c r="R18" s="984"/>
      <c r="S18" s="984"/>
      <c r="T18" s="984"/>
      <c r="U18" s="984"/>
      <c r="V18" s="985"/>
      <c r="W18" s="985"/>
      <c r="X18" s="985"/>
      <c r="Y18" s="985"/>
      <c r="Z18" s="985"/>
      <c r="AA18" s="985"/>
      <c r="AB18" s="985"/>
      <c r="AC18" s="986">
        <f>SUM(H18:AB18)</f>
        <v>0</v>
      </c>
    </row>
    <row r="19" spans="2:29" ht="18.75" customHeight="1">
      <c r="B19" s="1395"/>
      <c r="C19" s="1304"/>
      <c r="D19" s="976"/>
      <c r="E19" s="982" t="s">
        <v>210</v>
      </c>
      <c r="F19" s="983" t="s">
        <v>211</v>
      </c>
      <c r="G19" s="1038"/>
      <c r="H19" s="984"/>
      <c r="I19" s="984"/>
      <c r="J19" s="984"/>
      <c r="K19" s="984"/>
      <c r="L19" s="984"/>
      <c r="M19" s="984"/>
      <c r="N19" s="984"/>
      <c r="O19" s="984"/>
      <c r="P19" s="984"/>
      <c r="Q19" s="984"/>
      <c r="R19" s="984"/>
      <c r="S19" s="984"/>
      <c r="T19" s="984"/>
      <c r="U19" s="984"/>
      <c r="V19" s="985"/>
      <c r="W19" s="985"/>
      <c r="X19" s="985"/>
      <c r="Y19" s="985"/>
      <c r="Z19" s="985"/>
      <c r="AA19" s="985"/>
      <c r="AB19" s="985"/>
      <c r="AC19" s="981" t="s">
        <v>207</v>
      </c>
    </row>
    <row r="20" spans="2:29" ht="18.75" customHeight="1">
      <c r="B20" s="1395"/>
      <c r="C20" s="1304"/>
      <c r="D20" s="976"/>
      <c r="E20" s="987" t="s">
        <v>212</v>
      </c>
      <c r="F20" s="988" t="s">
        <v>205</v>
      </c>
      <c r="G20" s="1039"/>
      <c r="H20" s="989"/>
      <c r="I20" s="989"/>
      <c r="J20" s="989"/>
      <c r="K20" s="989"/>
      <c r="L20" s="989"/>
      <c r="M20" s="989"/>
      <c r="N20" s="989"/>
      <c r="O20" s="989"/>
      <c r="P20" s="989"/>
      <c r="Q20" s="989"/>
      <c r="R20" s="989"/>
      <c r="S20" s="989"/>
      <c r="T20" s="989"/>
      <c r="U20" s="989"/>
      <c r="V20" s="990"/>
      <c r="W20" s="990"/>
      <c r="X20" s="990"/>
      <c r="Y20" s="990"/>
      <c r="Z20" s="990"/>
      <c r="AA20" s="990"/>
      <c r="AB20" s="990"/>
      <c r="AC20" s="991">
        <f>SUM(H20:AB20)</f>
        <v>0</v>
      </c>
    </row>
    <row r="21" spans="2:29" ht="18.75" customHeight="1">
      <c r="B21" s="1395"/>
      <c r="C21" s="1304"/>
      <c r="D21" s="976"/>
      <c r="E21" s="992" t="s">
        <v>206</v>
      </c>
      <c r="F21" s="993" t="s">
        <v>213</v>
      </c>
      <c r="G21" s="1040"/>
      <c r="H21" s="994"/>
      <c r="I21" s="994"/>
      <c r="J21" s="994"/>
      <c r="K21" s="994"/>
      <c r="L21" s="994"/>
      <c r="M21" s="994"/>
      <c r="N21" s="994"/>
      <c r="O21" s="994"/>
      <c r="P21" s="994"/>
      <c r="Q21" s="994"/>
      <c r="R21" s="994"/>
      <c r="S21" s="994"/>
      <c r="T21" s="994"/>
      <c r="U21" s="994"/>
      <c r="V21" s="995"/>
      <c r="W21" s="995"/>
      <c r="X21" s="995"/>
      <c r="Y21" s="995"/>
      <c r="Z21" s="995"/>
      <c r="AA21" s="995"/>
      <c r="AB21" s="995"/>
      <c r="AC21" s="981" t="s">
        <v>207</v>
      </c>
    </row>
    <row r="22" spans="2:29" ht="18.75" customHeight="1">
      <c r="B22" s="1395"/>
      <c r="C22" s="1304"/>
      <c r="D22" s="976"/>
      <c r="E22" s="982" t="s">
        <v>208</v>
      </c>
      <c r="F22" s="983" t="s">
        <v>209</v>
      </c>
      <c r="G22" s="1038"/>
      <c r="H22" s="984"/>
      <c r="I22" s="984"/>
      <c r="J22" s="984"/>
      <c r="K22" s="984"/>
      <c r="L22" s="984"/>
      <c r="M22" s="984"/>
      <c r="N22" s="984"/>
      <c r="O22" s="984"/>
      <c r="P22" s="984"/>
      <c r="Q22" s="984"/>
      <c r="R22" s="984"/>
      <c r="S22" s="984"/>
      <c r="T22" s="984"/>
      <c r="U22" s="984"/>
      <c r="V22" s="985"/>
      <c r="W22" s="985"/>
      <c r="X22" s="985"/>
      <c r="Y22" s="985"/>
      <c r="Z22" s="985"/>
      <c r="AA22" s="985"/>
      <c r="AB22" s="985"/>
      <c r="AC22" s="986">
        <f>SUM(H22:AB22)</f>
        <v>0</v>
      </c>
    </row>
    <row r="23" spans="2:29" ht="18.75" customHeight="1">
      <c r="B23" s="1395"/>
      <c r="C23" s="1304"/>
      <c r="D23" s="976"/>
      <c r="E23" s="982" t="s">
        <v>210</v>
      </c>
      <c r="F23" s="983" t="s">
        <v>211</v>
      </c>
      <c r="G23" s="1038"/>
      <c r="H23" s="984"/>
      <c r="I23" s="984"/>
      <c r="J23" s="984"/>
      <c r="K23" s="984"/>
      <c r="L23" s="984"/>
      <c r="M23" s="984"/>
      <c r="N23" s="984"/>
      <c r="O23" s="984"/>
      <c r="P23" s="984"/>
      <c r="Q23" s="984"/>
      <c r="R23" s="984"/>
      <c r="S23" s="984"/>
      <c r="T23" s="984"/>
      <c r="U23" s="984"/>
      <c r="V23" s="985"/>
      <c r="W23" s="985"/>
      <c r="X23" s="985"/>
      <c r="Y23" s="985"/>
      <c r="Z23" s="985"/>
      <c r="AA23" s="985"/>
      <c r="AB23" s="985"/>
      <c r="AC23" s="981" t="s">
        <v>207</v>
      </c>
    </row>
    <row r="24" spans="2:29" ht="18.75" customHeight="1">
      <c r="B24" s="1395"/>
      <c r="C24" s="1304"/>
      <c r="D24" s="976"/>
      <c r="E24" s="987" t="s">
        <v>212</v>
      </c>
      <c r="F24" s="988" t="s">
        <v>205</v>
      </c>
      <c r="G24" s="1039"/>
      <c r="H24" s="989"/>
      <c r="I24" s="989"/>
      <c r="J24" s="989"/>
      <c r="K24" s="989"/>
      <c r="L24" s="989"/>
      <c r="M24" s="989"/>
      <c r="N24" s="989"/>
      <c r="O24" s="989"/>
      <c r="P24" s="989"/>
      <c r="Q24" s="989"/>
      <c r="R24" s="989"/>
      <c r="S24" s="989"/>
      <c r="T24" s="989"/>
      <c r="U24" s="989"/>
      <c r="V24" s="990"/>
      <c r="W24" s="990"/>
      <c r="X24" s="990"/>
      <c r="Y24" s="990"/>
      <c r="Z24" s="990"/>
      <c r="AA24" s="990"/>
      <c r="AB24" s="990"/>
      <c r="AC24" s="991">
        <f>SUM(H24:AB24)</f>
        <v>0</v>
      </c>
    </row>
    <row r="25" spans="2:29" ht="18.75" customHeight="1">
      <c r="B25" s="1395"/>
      <c r="C25" s="1304"/>
      <c r="D25" s="976"/>
      <c r="E25" s="992" t="s">
        <v>206</v>
      </c>
      <c r="F25" s="993" t="s">
        <v>213</v>
      </c>
      <c r="G25" s="1040"/>
      <c r="H25" s="994"/>
      <c r="I25" s="994"/>
      <c r="J25" s="994"/>
      <c r="K25" s="994"/>
      <c r="L25" s="994"/>
      <c r="M25" s="994"/>
      <c r="N25" s="994"/>
      <c r="O25" s="994"/>
      <c r="P25" s="994"/>
      <c r="Q25" s="994"/>
      <c r="R25" s="994"/>
      <c r="S25" s="994"/>
      <c r="T25" s="994"/>
      <c r="U25" s="994"/>
      <c r="V25" s="995"/>
      <c r="W25" s="995"/>
      <c r="X25" s="995"/>
      <c r="Y25" s="995"/>
      <c r="Z25" s="995"/>
      <c r="AA25" s="995"/>
      <c r="AB25" s="995"/>
      <c r="AC25" s="981" t="s">
        <v>207</v>
      </c>
    </row>
    <row r="26" spans="2:29" ht="18.75" customHeight="1">
      <c r="B26" s="1395"/>
      <c r="C26" s="1304"/>
      <c r="D26" s="976"/>
      <c r="E26" s="982" t="s">
        <v>208</v>
      </c>
      <c r="F26" s="983" t="s">
        <v>209</v>
      </c>
      <c r="G26" s="1038"/>
      <c r="H26" s="984"/>
      <c r="I26" s="984"/>
      <c r="J26" s="984"/>
      <c r="K26" s="984"/>
      <c r="L26" s="984"/>
      <c r="M26" s="984"/>
      <c r="N26" s="984"/>
      <c r="O26" s="984"/>
      <c r="P26" s="984"/>
      <c r="Q26" s="984"/>
      <c r="R26" s="984"/>
      <c r="S26" s="984"/>
      <c r="T26" s="984"/>
      <c r="U26" s="984"/>
      <c r="V26" s="985"/>
      <c r="W26" s="985"/>
      <c r="X26" s="985"/>
      <c r="Y26" s="985"/>
      <c r="Z26" s="985"/>
      <c r="AA26" s="985"/>
      <c r="AB26" s="985"/>
      <c r="AC26" s="986">
        <f>SUM(H26:AB26)</f>
        <v>0</v>
      </c>
    </row>
    <row r="27" spans="2:29" ht="18.75" customHeight="1">
      <c r="B27" s="1395"/>
      <c r="C27" s="1304"/>
      <c r="D27" s="976"/>
      <c r="E27" s="982" t="s">
        <v>210</v>
      </c>
      <c r="F27" s="983" t="s">
        <v>211</v>
      </c>
      <c r="G27" s="1038"/>
      <c r="H27" s="984"/>
      <c r="I27" s="984"/>
      <c r="J27" s="984"/>
      <c r="K27" s="984"/>
      <c r="L27" s="984"/>
      <c r="M27" s="984"/>
      <c r="N27" s="984"/>
      <c r="O27" s="984"/>
      <c r="P27" s="984"/>
      <c r="Q27" s="984"/>
      <c r="R27" s="984"/>
      <c r="S27" s="984"/>
      <c r="T27" s="984"/>
      <c r="U27" s="984"/>
      <c r="V27" s="985"/>
      <c r="W27" s="985"/>
      <c r="X27" s="985"/>
      <c r="Y27" s="985"/>
      <c r="Z27" s="985"/>
      <c r="AA27" s="985"/>
      <c r="AB27" s="985"/>
      <c r="AC27" s="981" t="s">
        <v>207</v>
      </c>
    </row>
    <row r="28" spans="2:29" ht="18.75" customHeight="1">
      <c r="B28" s="1395"/>
      <c r="C28" s="1304"/>
      <c r="D28" s="976"/>
      <c r="E28" s="1047" t="s">
        <v>212</v>
      </c>
      <c r="F28" s="1048" t="s">
        <v>205</v>
      </c>
      <c r="G28" s="1049"/>
      <c r="H28" s="1050"/>
      <c r="I28" s="1050"/>
      <c r="J28" s="1050"/>
      <c r="K28" s="1050"/>
      <c r="L28" s="1050"/>
      <c r="M28" s="1050"/>
      <c r="N28" s="1050"/>
      <c r="O28" s="1050"/>
      <c r="P28" s="1050"/>
      <c r="Q28" s="1050"/>
      <c r="R28" s="1050"/>
      <c r="S28" s="1050"/>
      <c r="T28" s="1050"/>
      <c r="U28" s="1050"/>
      <c r="V28" s="1051"/>
      <c r="W28" s="1051"/>
      <c r="X28" s="1051"/>
      <c r="Y28" s="1051"/>
      <c r="Z28" s="1051"/>
      <c r="AA28" s="1051"/>
      <c r="AB28" s="1051"/>
      <c r="AC28" s="1052">
        <f t="shared" ref="AC28:AC35" si="2">SUM(H28:AB28)</f>
        <v>0</v>
      </c>
    </row>
    <row r="29" spans="2:29" ht="18.75" customHeight="1">
      <c r="B29" s="1395"/>
      <c r="C29" s="1303" t="s">
        <v>503</v>
      </c>
      <c r="D29" s="949" t="s">
        <v>494</v>
      </c>
      <c r="E29" s="950"/>
      <c r="F29" s="951" t="s">
        <v>205</v>
      </c>
      <c r="G29" s="1026"/>
      <c r="H29" s="1046">
        <f t="shared" ref="H29:AB29" si="3">COUNT(H31:H35)</f>
        <v>0</v>
      </c>
      <c r="I29" s="1046">
        <f t="shared" si="3"/>
        <v>0</v>
      </c>
      <c r="J29" s="1046">
        <f t="shared" si="3"/>
        <v>0</v>
      </c>
      <c r="K29" s="1046">
        <f t="shared" si="3"/>
        <v>0</v>
      </c>
      <c r="L29" s="1046">
        <f t="shared" si="3"/>
        <v>0</v>
      </c>
      <c r="M29" s="1046">
        <f t="shared" si="3"/>
        <v>0</v>
      </c>
      <c r="N29" s="1046">
        <f t="shared" si="3"/>
        <v>0</v>
      </c>
      <c r="O29" s="1046">
        <f t="shared" si="3"/>
        <v>0</v>
      </c>
      <c r="P29" s="1046">
        <f t="shared" si="3"/>
        <v>0</v>
      </c>
      <c r="Q29" s="1046">
        <f t="shared" si="3"/>
        <v>0</v>
      </c>
      <c r="R29" s="1046">
        <f t="shared" si="3"/>
        <v>0</v>
      </c>
      <c r="S29" s="1046">
        <f t="shared" si="3"/>
        <v>0</v>
      </c>
      <c r="T29" s="1046">
        <f t="shared" si="3"/>
        <v>0</v>
      </c>
      <c r="U29" s="1046">
        <f t="shared" si="3"/>
        <v>0</v>
      </c>
      <c r="V29" s="952">
        <f t="shared" si="3"/>
        <v>0</v>
      </c>
      <c r="W29" s="952">
        <f t="shared" si="3"/>
        <v>0</v>
      </c>
      <c r="X29" s="952">
        <f t="shared" si="3"/>
        <v>0</v>
      </c>
      <c r="Y29" s="952">
        <f t="shared" si="3"/>
        <v>0</v>
      </c>
      <c r="Z29" s="952">
        <f t="shared" si="3"/>
        <v>0</v>
      </c>
      <c r="AA29" s="952">
        <f t="shared" si="3"/>
        <v>0</v>
      </c>
      <c r="AB29" s="952">
        <f t="shared" si="3"/>
        <v>0</v>
      </c>
      <c r="AC29" s="952">
        <f>SUM(H29:AB29)</f>
        <v>0</v>
      </c>
    </row>
    <row r="30" spans="2:29" ht="18.75" customHeight="1">
      <c r="B30" s="1395"/>
      <c r="C30" s="1304"/>
      <c r="D30" s="915" t="s">
        <v>499</v>
      </c>
      <c r="E30" s="1045"/>
      <c r="F30" s="924" t="s">
        <v>472</v>
      </c>
      <c r="G30" s="1028"/>
      <c r="H30" s="953">
        <f>SUM(H31:H35)</f>
        <v>0</v>
      </c>
      <c r="I30" s="996">
        <f t="shared" ref="I30:AB30" si="4">SUM(I31:I35)</f>
        <v>0</v>
      </c>
      <c r="J30" s="996">
        <f t="shared" si="4"/>
        <v>0</v>
      </c>
      <c r="K30" s="996">
        <f t="shared" si="4"/>
        <v>0</v>
      </c>
      <c r="L30" s="996">
        <f t="shared" si="4"/>
        <v>0</v>
      </c>
      <c r="M30" s="996">
        <f t="shared" si="4"/>
        <v>0</v>
      </c>
      <c r="N30" s="996">
        <f t="shared" si="4"/>
        <v>0</v>
      </c>
      <c r="O30" s="996">
        <f t="shared" si="4"/>
        <v>0</v>
      </c>
      <c r="P30" s="996">
        <f t="shared" si="4"/>
        <v>0</v>
      </c>
      <c r="Q30" s="996">
        <f t="shared" si="4"/>
        <v>0</v>
      </c>
      <c r="R30" s="996">
        <f t="shared" si="4"/>
        <v>0</v>
      </c>
      <c r="S30" s="996">
        <f t="shared" si="4"/>
        <v>0</v>
      </c>
      <c r="T30" s="996">
        <f t="shared" si="4"/>
        <v>0</v>
      </c>
      <c r="U30" s="996">
        <f t="shared" si="4"/>
        <v>0</v>
      </c>
      <c r="V30" s="953">
        <f t="shared" si="4"/>
        <v>0</v>
      </c>
      <c r="W30" s="953">
        <f t="shared" si="4"/>
        <v>0</v>
      </c>
      <c r="X30" s="953">
        <f t="shared" si="4"/>
        <v>0</v>
      </c>
      <c r="Y30" s="953">
        <f t="shared" si="4"/>
        <v>0</v>
      </c>
      <c r="Z30" s="953">
        <f t="shared" si="4"/>
        <v>0</v>
      </c>
      <c r="AA30" s="953">
        <f t="shared" si="4"/>
        <v>0</v>
      </c>
      <c r="AB30" s="953">
        <f t="shared" si="4"/>
        <v>0</v>
      </c>
      <c r="AC30" s="953">
        <f>SUM(AC31:AC35)</f>
        <v>0</v>
      </c>
    </row>
    <row r="31" spans="2:29" ht="18.75" customHeight="1">
      <c r="B31" s="1395"/>
      <c r="C31" s="1304"/>
      <c r="D31" s="954"/>
      <c r="E31" s="997" t="s">
        <v>214</v>
      </c>
      <c r="F31" s="998" t="s">
        <v>205</v>
      </c>
      <c r="G31" s="1041"/>
      <c r="H31" s="999"/>
      <c r="I31" s="999"/>
      <c r="J31" s="999"/>
      <c r="K31" s="999"/>
      <c r="L31" s="999"/>
      <c r="M31" s="999"/>
      <c r="N31" s="999"/>
      <c r="O31" s="999"/>
      <c r="P31" s="999"/>
      <c r="Q31" s="999"/>
      <c r="R31" s="999"/>
      <c r="S31" s="999"/>
      <c r="T31" s="999"/>
      <c r="U31" s="999"/>
      <c r="V31" s="1000"/>
      <c r="W31" s="1000"/>
      <c r="X31" s="1000"/>
      <c r="Y31" s="1000"/>
      <c r="Z31" s="1000"/>
      <c r="AA31" s="1000"/>
      <c r="AB31" s="1000"/>
      <c r="AC31" s="1001">
        <f t="shared" si="2"/>
        <v>0</v>
      </c>
    </row>
    <row r="32" spans="2:29" ht="18.75" customHeight="1">
      <c r="B32" s="1395"/>
      <c r="C32" s="1304"/>
      <c r="D32" s="954"/>
      <c r="E32" s="1002" t="s">
        <v>215</v>
      </c>
      <c r="F32" s="1003" t="s">
        <v>205</v>
      </c>
      <c r="G32" s="1042"/>
      <c r="H32" s="1004"/>
      <c r="I32" s="1004"/>
      <c r="J32" s="1004"/>
      <c r="K32" s="1004"/>
      <c r="L32" s="1004"/>
      <c r="M32" s="1004"/>
      <c r="N32" s="1004"/>
      <c r="O32" s="1004"/>
      <c r="P32" s="1004"/>
      <c r="Q32" s="1004"/>
      <c r="R32" s="1004"/>
      <c r="S32" s="1004"/>
      <c r="T32" s="1004"/>
      <c r="U32" s="1004"/>
      <c r="V32" s="1005"/>
      <c r="W32" s="1005"/>
      <c r="X32" s="1005"/>
      <c r="Y32" s="1005"/>
      <c r="Z32" s="1005"/>
      <c r="AA32" s="1005"/>
      <c r="AB32" s="1005"/>
      <c r="AC32" s="1006">
        <f>SUM(H32:AB32)</f>
        <v>0</v>
      </c>
    </row>
    <row r="33" spans="2:29" ht="18.75" customHeight="1">
      <c r="B33" s="1395"/>
      <c r="C33" s="1304"/>
      <c r="D33" s="954"/>
      <c r="E33" s="1002"/>
      <c r="F33" s="1003" t="s">
        <v>205</v>
      </c>
      <c r="G33" s="1042"/>
      <c r="H33" s="1004"/>
      <c r="I33" s="1004"/>
      <c r="J33" s="1004"/>
      <c r="K33" s="1004"/>
      <c r="L33" s="1004"/>
      <c r="M33" s="1004"/>
      <c r="N33" s="1004"/>
      <c r="O33" s="1004"/>
      <c r="P33" s="1004"/>
      <c r="Q33" s="1004"/>
      <c r="R33" s="1004"/>
      <c r="S33" s="1004"/>
      <c r="T33" s="1004"/>
      <c r="U33" s="1004"/>
      <c r="V33" s="1005"/>
      <c r="W33" s="1005"/>
      <c r="X33" s="1005"/>
      <c r="Y33" s="1005"/>
      <c r="Z33" s="1005"/>
      <c r="AA33" s="1005"/>
      <c r="AB33" s="1005"/>
      <c r="AC33" s="1006">
        <f t="shared" si="2"/>
        <v>0</v>
      </c>
    </row>
    <row r="34" spans="2:29" ht="18.75" customHeight="1">
      <c r="B34" s="1395"/>
      <c r="C34" s="1304"/>
      <c r="D34" s="954"/>
      <c r="E34" s="1002"/>
      <c r="F34" s="1003" t="s">
        <v>205</v>
      </c>
      <c r="G34" s="1042"/>
      <c r="H34" s="1004"/>
      <c r="I34" s="1004"/>
      <c r="J34" s="1004"/>
      <c r="K34" s="1004"/>
      <c r="L34" s="1004"/>
      <c r="M34" s="1004"/>
      <c r="N34" s="1004"/>
      <c r="O34" s="1004"/>
      <c r="P34" s="1004"/>
      <c r="Q34" s="1004"/>
      <c r="R34" s="1004"/>
      <c r="S34" s="1004"/>
      <c r="T34" s="1004"/>
      <c r="U34" s="1004"/>
      <c r="V34" s="1005"/>
      <c r="W34" s="1005"/>
      <c r="X34" s="1005"/>
      <c r="Y34" s="1005"/>
      <c r="Z34" s="1005"/>
      <c r="AA34" s="1005"/>
      <c r="AB34" s="1005"/>
      <c r="AC34" s="1006">
        <f t="shared" si="2"/>
        <v>0</v>
      </c>
    </row>
    <row r="35" spans="2:29" ht="18.75" customHeight="1">
      <c r="B35" s="1395"/>
      <c r="C35" s="1385"/>
      <c r="D35" s="963"/>
      <c r="E35" s="1053"/>
      <c r="F35" s="1007" t="s">
        <v>205</v>
      </c>
      <c r="G35" s="1054"/>
      <c r="H35" s="1008"/>
      <c r="I35" s="1008"/>
      <c r="J35" s="1008"/>
      <c r="K35" s="1008"/>
      <c r="L35" s="1008"/>
      <c r="M35" s="1008"/>
      <c r="N35" s="1008"/>
      <c r="O35" s="1008"/>
      <c r="P35" s="1008"/>
      <c r="Q35" s="1008"/>
      <c r="R35" s="1008"/>
      <c r="S35" s="1008"/>
      <c r="T35" s="1008"/>
      <c r="U35" s="1008"/>
      <c r="V35" s="1009"/>
      <c r="W35" s="1009"/>
      <c r="X35" s="1009"/>
      <c r="Y35" s="1009"/>
      <c r="Z35" s="1009"/>
      <c r="AA35" s="1009"/>
      <c r="AB35" s="1009"/>
      <c r="AC35" s="1010">
        <f t="shared" si="2"/>
        <v>0</v>
      </c>
    </row>
    <row r="36" spans="2:29" ht="18.75" customHeight="1">
      <c r="B36" s="1396"/>
      <c r="C36" s="1044" t="s">
        <v>501</v>
      </c>
      <c r="D36" s="1020"/>
      <c r="E36" s="1020"/>
      <c r="F36" s="923" t="s">
        <v>205</v>
      </c>
      <c r="G36" s="1043"/>
      <c r="H36" s="1019">
        <f t="shared" ref="H36:AB36" si="5">SUM(H16,H30)</f>
        <v>0</v>
      </c>
      <c r="I36" s="1019">
        <f t="shared" si="5"/>
        <v>0</v>
      </c>
      <c r="J36" s="1019">
        <f t="shared" si="5"/>
        <v>0</v>
      </c>
      <c r="K36" s="1019">
        <f t="shared" si="5"/>
        <v>0</v>
      </c>
      <c r="L36" s="1019">
        <f t="shared" si="5"/>
        <v>0</v>
      </c>
      <c r="M36" s="1019">
        <f t="shared" si="5"/>
        <v>0</v>
      </c>
      <c r="N36" s="1019">
        <f t="shared" si="5"/>
        <v>0</v>
      </c>
      <c r="O36" s="1019">
        <f t="shared" si="5"/>
        <v>0</v>
      </c>
      <c r="P36" s="1019">
        <f t="shared" si="5"/>
        <v>0</v>
      </c>
      <c r="Q36" s="1019">
        <f t="shared" si="5"/>
        <v>0</v>
      </c>
      <c r="R36" s="1019">
        <f t="shared" si="5"/>
        <v>0</v>
      </c>
      <c r="S36" s="1019">
        <f t="shared" si="5"/>
        <v>0</v>
      </c>
      <c r="T36" s="1019">
        <f t="shared" si="5"/>
        <v>0</v>
      </c>
      <c r="U36" s="1019">
        <f t="shared" si="5"/>
        <v>0</v>
      </c>
      <c r="V36" s="967">
        <f t="shared" si="5"/>
        <v>0</v>
      </c>
      <c r="W36" s="967">
        <f t="shared" si="5"/>
        <v>0</v>
      </c>
      <c r="X36" s="967">
        <f t="shared" si="5"/>
        <v>0</v>
      </c>
      <c r="Y36" s="967">
        <f t="shared" si="5"/>
        <v>0</v>
      </c>
      <c r="Z36" s="967">
        <f t="shared" si="5"/>
        <v>0</v>
      </c>
      <c r="AA36" s="967">
        <f t="shared" si="5"/>
        <v>0</v>
      </c>
      <c r="AB36" s="967">
        <f t="shared" si="5"/>
        <v>0</v>
      </c>
      <c r="AC36" s="967">
        <f>SUM(G36:AB36)</f>
        <v>0</v>
      </c>
    </row>
    <row r="37" spans="2:29" ht="15" customHeight="1" thickBot="1">
      <c r="B37" s="1401" t="s">
        <v>500</v>
      </c>
      <c r="C37" s="1402"/>
      <c r="D37" s="1402"/>
      <c r="E37" s="1403"/>
      <c r="F37" s="923" t="s">
        <v>205</v>
      </c>
      <c r="G37" s="967">
        <f>SUM(G8,G36)</f>
        <v>0</v>
      </c>
      <c r="H37" s="1019">
        <f t="shared" ref="H37:AB37" si="6">SUM(H8,H36)</f>
        <v>0</v>
      </c>
      <c r="I37" s="1019">
        <f t="shared" si="6"/>
        <v>0</v>
      </c>
      <c r="J37" s="1019">
        <f t="shared" si="6"/>
        <v>0</v>
      </c>
      <c r="K37" s="1019">
        <f t="shared" si="6"/>
        <v>0</v>
      </c>
      <c r="L37" s="1019">
        <f t="shared" si="6"/>
        <v>0</v>
      </c>
      <c r="M37" s="1019">
        <f t="shared" si="6"/>
        <v>0</v>
      </c>
      <c r="N37" s="1019">
        <f t="shared" si="6"/>
        <v>0</v>
      </c>
      <c r="O37" s="1019">
        <f t="shared" si="6"/>
        <v>0</v>
      </c>
      <c r="P37" s="1019">
        <f t="shared" si="6"/>
        <v>0</v>
      </c>
      <c r="Q37" s="1019">
        <f t="shared" si="6"/>
        <v>0</v>
      </c>
      <c r="R37" s="1019">
        <f t="shared" si="6"/>
        <v>0</v>
      </c>
      <c r="S37" s="1019">
        <f t="shared" si="6"/>
        <v>0</v>
      </c>
      <c r="T37" s="1019">
        <f t="shared" si="6"/>
        <v>0</v>
      </c>
      <c r="U37" s="1019">
        <f t="shared" si="6"/>
        <v>0</v>
      </c>
      <c r="V37" s="967">
        <f t="shared" si="6"/>
        <v>0</v>
      </c>
      <c r="W37" s="967">
        <f t="shared" si="6"/>
        <v>0</v>
      </c>
      <c r="X37" s="967">
        <f t="shared" si="6"/>
        <v>0</v>
      </c>
      <c r="Y37" s="967">
        <f t="shared" si="6"/>
        <v>0</v>
      </c>
      <c r="Z37" s="967">
        <f t="shared" si="6"/>
        <v>0</v>
      </c>
      <c r="AA37" s="967">
        <f t="shared" si="6"/>
        <v>0</v>
      </c>
      <c r="AB37" s="967">
        <f t="shared" si="6"/>
        <v>0</v>
      </c>
      <c r="AC37" s="967">
        <f>SUM(G37:AB37)</f>
        <v>0</v>
      </c>
    </row>
    <row r="38" spans="2:29" ht="15" customHeight="1">
      <c r="B38" s="1397" t="s">
        <v>495</v>
      </c>
      <c r="C38" s="1398"/>
      <c r="D38" s="1021"/>
      <c r="E38" s="1022"/>
      <c r="F38" s="1011" t="s">
        <v>469</v>
      </c>
      <c r="G38" s="1012">
        <f>SUM(G7,G29)</f>
        <v>0</v>
      </c>
      <c r="H38" s="1012">
        <f>SUM(H7,H29)</f>
        <v>0</v>
      </c>
      <c r="I38" s="1012">
        <f t="shared" ref="I38:AB38" si="7">SUM(I7,I29)</f>
        <v>0</v>
      </c>
      <c r="J38" s="1012">
        <f t="shared" si="7"/>
        <v>0</v>
      </c>
      <c r="K38" s="1012">
        <f t="shared" si="7"/>
        <v>0</v>
      </c>
      <c r="L38" s="1012">
        <f t="shared" si="7"/>
        <v>0</v>
      </c>
      <c r="M38" s="1012">
        <f t="shared" si="7"/>
        <v>0</v>
      </c>
      <c r="N38" s="1012">
        <f t="shared" si="7"/>
        <v>0</v>
      </c>
      <c r="O38" s="1012">
        <f t="shared" si="7"/>
        <v>0</v>
      </c>
      <c r="P38" s="1012">
        <f t="shared" si="7"/>
        <v>0</v>
      </c>
      <c r="Q38" s="1012">
        <f t="shared" si="7"/>
        <v>0</v>
      </c>
      <c r="R38" s="1012">
        <f t="shared" si="7"/>
        <v>0</v>
      </c>
      <c r="S38" s="1012">
        <f t="shared" si="7"/>
        <v>0</v>
      </c>
      <c r="T38" s="1012">
        <f t="shared" si="7"/>
        <v>0</v>
      </c>
      <c r="U38" s="1012">
        <f t="shared" si="7"/>
        <v>0</v>
      </c>
      <c r="V38" s="1012">
        <f t="shared" si="7"/>
        <v>0</v>
      </c>
      <c r="W38" s="1012">
        <f t="shared" si="7"/>
        <v>0</v>
      </c>
      <c r="X38" s="1012">
        <f t="shared" si="7"/>
        <v>0</v>
      </c>
      <c r="Y38" s="1012">
        <f t="shared" si="7"/>
        <v>0</v>
      </c>
      <c r="Z38" s="1012">
        <f t="shared" si="7"/>
        <v>0</v>
      </c>
      <c r="AA38" s="1012">
        <f t="shared" si="7"/>
        <v>0</v>
      </c>
      <c r="AB38" s="1012">
        <f t="shared" si="7"/>
        <v>0</v>
      </c>
      <c r="AC38" s="1013">
        <f>SUM(G38:AB38)</f>
        <v>0</v>
      </c>
    </row>
    <row r="39" spans="2:29" ht="15" customHeight="1" thickBot="1">
      <c r="B39" s="1399" t="s">
        <v>496</v>
      </c>
      <c r="C39" s="1400"/>
      <c r="D39" s="1023"/>
      <c r="E39" s="1024"/>
      <c r="F39" s="1014" t="s">
        <v>473</v>
      </c>
      <c r="G39" s="1015"/>
      <c r="H39" s="1016">
        <f t="shared" ref="H39:AB39" si="8">H15</f>
        <v>0</v>
      </c>
      <c r="I39" s="1016">
        <f t="shared" si="8"/>
        <v>0</v>
      </c>
      <c r="J39" s="1016">
        <f t="shared" si="8"/>
        <v>0</v>
      </c>
      <c r="K39" s="1016">
        <f t="shared" si="8"/>
        <v>0</v>
      </c>
      <c r="L39" s="1016">
        <f t="shared" si="8"/>
        <v>0</v>
      </c>
      <c r="M39" s="1016">
        <f t="shared" si="8"/>
        <v>0</v>
      </c>
      <c r="N39" s="1016">
        <f t="shared" si="8"/>
        <v>0</v>
      </c>
      <c r="O39" s="1016">
        <f t="shared" si="8"/>
        <v>0</v>
      </c>
      <c r="P39" s="1016">
        <f t="shared" si="8"/>
        <v>0</v>
      </c>
      <c r="Q39" s="1016">
        <f t="shared" si="8"/>
        <v>0</v>
      </c>
      <c r="R39" s="1016">
        <f t="shared" si="8"/>
        <v>0</v>
      </c>
      <c r="S39" s="1016">
        <f t="shared" si="8"/>
        <v>0</v>
      </c>
      <c r="T39" s="1016">
        <f t="shared" si="8"/>
        <v>0</v>
      </c>
      <c r="U39" s="1016">
        <f t="shared" si="8"/>
        <v>0</v>
      </c>
      <c r="V39" s="1016">
        <f t="shared" si="8"/>
        <v>0</v>
      </c>
      <c r="W39" s="1016">
        <f t="shared" si="8"/>
        <v>0</v>
      </c>
      <c r="X39" s="1016">
        <f t="shared" si="8"/>
        <v>0</v>
      </c>
      <c r="Y39" s="1016">
        <f t="shared" si="8"/>
        <v>0</v>
      </c>
      <c r="Z39" s="1016">
        <f t="shared" si="8"/>
        <v>0</v>
      </c>
      <c r="AA39" s="1016">
        <f t="shared" si="8"/>
        <v>0</v>
      </c>
      <c r="AB39" s="1016">
        <f t="shared" si="8"/>
        <v>0</v>
      </c>
      <c r="AC39" s="1017">
        <f t="shared" ref="AC39" si="9">SUM(G39:AB39)</f>
        <v>0</v>
      </c>
    </row>
    <row r="40" spans="2:29" ht="15" customHeight="1">
      <c r="B40" s="915" t="s">
        <v>216</v>
      </c>
      <c r="D40" s="915"/>
      <c r="N40" s="1018"/>
    </row>
    <row r="41" spans="2:29" ht="15" customHeight="1">
      <c r="B41" s="683" t="s">
        <v>516</v>
      </c>
    </row>
    <row r="42" spans="2:29">
      <c r="B42" s="683" t="s">
        <v>517</v>
      </c>
    </row>
  </sheetData>
  <mergeCells count="12">
    <mergeCell ref="C29:C35"/>
    <mergeCell ref="B15:B36"/>
    <mergeCell ref="B38:C38"/>
    <mergeCell ref="B39:C39"/>
    <mergeCell ref="B37:E37"/>
    <mergeCell ref="G5:G6"/>
    <mergeCell ref="B5:C6"/>
    <mergeCell ref="C7:C14"/>
    <mergeCell ref="C15:C28"/>
    <mergeCell ref="D8:E8"/>
    <mergeCell ref="B7:B14"/>
    <mergeCell ref="F5:F6"/>
  </mergeCells>
  <phoneticPr fontId="3"/>
  <pageMargins left="0.70866141732283472" right="0.70866141732283472" top="0.74803149606299213" bottom="0.74803149606299213" header="0.31496062992125984" footer="0.31496062992125984"/>
  <pageSetup paperSize="8" scale="63" orientation="landscape" r:id="rId1"/>
  <colBreaks count="1" manualBreakCount="1">
    <brk id="3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75AAC-B800-47AD-91DE-4EB59EB975AD}">
  <sheetPr>
    <pageSetUpPr fitToPage="1"/>
  </sheetPr>
  <dimension ref="B2:AK64"/>
  <sheetViews>
    <sheetView showGridLines="0" view="pageBreakPreview" zoomScale="76" zoomScaleNormal="55" zoomScaleSheetLayoutView="76" workbookViewId="0"/>
  </sheetViews>
  <sheetFormatPr defaultRowHeight="13.5"/>
  <cols>
    <col min="2" max="3" width="14.375" customWidth="1"/>
    <col min="4" max="37" width="7.875" customWidth="1"/>
  </cols>
  <sheetData>
    <row r="2" spans="2:37">
      <c r="AK2" s="670" t="s">
        <v>436</v>
      </c>
    </row>
    <row r="3" spans="2:37">
      <c r="AK3" t="s">
        <v>328</v>
      </c>
    </row>
    <row r="4" spans="2:37" s="667" customFormat="1" ht="21" customHeight="1">
      <c r="B4" s="1288" t="s">
        <v>325</v>
      </c>
      <c r="C4" s="1434"/>
      <c r="D4" s="1437" t="s">
        <v>434</v>
      </c>
      <c r="E4" s="1440" t="s">
        <v>259</v>
      </c>
      <c r="F4" s="1431" t="s">
        <v>260</v>
      </c>
      <c r="G4" s="1422" t="s">
        <v>261</v>
      </c>
      <c r="H4" s="1422"/>
      <c r="I4" s="1422"/>
      <c r="J4" s="1422"/>
      <c r="K4" s="1422"/>
      <c r="L4" s="1422"/>
      <c r="M4" s="1422"/>
      <c r="N4" s="1422"/>
      <c r="O4" s="1422"/>
      <c r="P4" s="1422"/>
      <c r="Q4" s="1422"/>
      <c r="R4" s="1422"/>
      <c r="S4" s="1422"/>
      <c r="T4" s="1422"/>
      <c r="U4" s="1422"/>
      <c r="V4" s="1422"/>
      <c r="W4" s="1422"/>
      <c r="X4" s="1422"/>
      <c r="Y4" s="1422"/>
      <c r="Z4" s="1422"/>
      <c r="AA4" s="1422"/>
      <c r="AB4" s="1422"/>
      <c r="AC4" s="1422"/>
      <c r="AD4" s="1422"/>
      <c r="AE4" s="1422"/>
      <c r="AF4" s="1422"/>
      <c r="AG4" s="1422"/>
      <c r="AH4" s="1422"/>
      <c r="AI4" s="1422"/>
      <c r="AJ4" s="1423"/>
      <c r="AK4" s="1407" t="s">
        <v>50</v>
      </c>
    </row>
    <row r="5" spans="2:37" s="667" customFormat="1" ht="30" customHeight="1">
      <c r="B5" s="1290"/>
      <c r="C5" s="1065"/>
      <c r="D5" s="1438"/>
      <c r="E5" s="1441"/>
      <c r="F5" s="1432"/>
      <c r="G5" s="671" t="s">
        <v>262</v>
      </c>
      <c r="H5" s="671" t="s">
        <v>263</v>
      </c>
      <c r="I5" s="671" t="s">
        <v>264</v>
      </c>
      <c r="J5" s="671" t="s">
        <v>265</v>
      </c>
      <c r="K5" s="671" t="s">
        <v>266</v>
      </c>
      <c r="L5" s="671" t="s">
        <v>267</v>
      </c>
      <c r="M5" s="671" t="s">
        <v>268</v>
      </c>
      <c r="N5" s="671" t="s">
        <v>269</v>
      </c>
      <c r="O5" s="671" t="s">
        <v>270</v>
      </c>
      <c r="P5" s="671" t="s">
        <v>271</v>
      </c>
      <c r="Q5" s="671" t="s">
        <v>272</v>
      </c>
      <c r="R5" s="671" t="s">
        <v>273</v>
      </c>
      <c r="S5" s="671" t="s">
        <v>292</v>
      </c>
      <c r="T5" s="671" t="s">
        <v>293</v>
      </c>
      <c r="U5" s="671" t="s">
        <v>294</v>
      </c>
      <c r="V5" s="671" t="s">
        <v>295</v>
      </c>
      <c r="W5" s="671" t="s">
        <v>296</v>
      </c>
      <c r="X5" s="671" t="s">
        <v>297</v>
      </c>
      <c r="Y5" s="671" t="s">
        <v>298</v>
      </c>
      <c r="Z5" s="671" t="s">
        <v>299</v>
      </c>
      <c r="AA5" s="671" t="s">
        <v>300</v>
      </c>
      <c r="AB5" s="671" t="s">
        <v>301</v>
      </c>
      <c r="AC5" s="671" t="s">
        <v>302</v>
      </c>
      <c r="AD5" s="671" t="s">
        <v>303</v>
      </c>
      <c r="AE5" s="671" t="s">
        <v>304</v>
      </c>
      <c r="AF5" s="671" t="s">
        <v>305</v>
      </c>
      <c r="AG5" s="671" t="s">
        <v>306</v>
      </c>
      <c r="AH5" s="671" t="s">
        <v>307</v>
      </c>
      <c r="AI5" s="671" t="s">
        <v>308</v>
      </c>
      <c r="AJ5" s="672" t="s">
        <v>309</v>
      </c>
      <c r="AK5" s="1408"/>
    </row>
    <row r="6" spans="2:37" s="667" customFormat="1" ht="23.25" customHeight="1">
      <c r="B6" s="1435"/>
      <c r="C6" s="1436"/>
      <c r="D6" s="1439"/>
      <c r="E6" s="1442"/>
      <c r="F6" s="1433"/>
      <c r="G6" s="673" t="s">
        <v>274</v>
      </c>
      <c r="H6" s="673" t="s">
        <v>275</v>
      </c>
      <c r="I6" s="673" t="s">
        <v>276</v>
      </c>
      <c r="J6" s="673" t="s">
        <v>277</v>
      </c>
      <c r="K6" s="673" t="s">
        <v>278</v>
      </c>
      <c r="L6" s="673" t="s">
        <v>279</v>
      </c>
      <c r="M6" s="673" t="s">
        <v>280</v>
      </c>
      <c r="N6" s="673" t="s">
        <v>281</v>
      </c>
      <c r="O6" s="673" t="s">
        <v>282</v>
      </c>
      <c r="P6" s="673" t="s">
        <v>283</v>
      </c>
      <c r="Q6" s="673" t="s">
        <v>284</v>
      </c>
      <c r="R6" s="673" t="s">
        <v>285</v>
      </c>
      <c r="S6" s="673" t="s">
        <v>286</v>
      </c>
      <c r="T6" s="673" t="s">
        <v>287</v>
      </c>
      <c r="U6" s="673" t="s">
        <v>288</v>
      </c>
      <c r="V6" s="673" t="s">
        <v>310</v>
      </c>
      <c r="W6" s="673" t="s">
        <v>311</v>
      </c>
      <c r="X6" s="673" t="s">
        <v>312</v>
      </c>
      <c r="Y6" s="673" t="s">
        <v>313</v>
      </c>
      <c r="Z6" s="673" t="s">
        <v>314</v>
      </c>
      <c r="AA6" s="673" t="s">
        <v>315</v>
      </c>
      <c r="AB6" s="673" t="s">
        <v>316</v>
      </c>
      <c r="AC6" s="673" t="s">
        <v>317</v>
      </c>
      <c r="AD6" s="673" t="s">
        <v>318</v>
      </c>
      <c r="AE6" s="673" t="s">
        <v>319</v>
      </c>
      <c r="AF6" s="673" t="s">
        <v>320</v>
      </c>
      <c r="AG6" s="673" t="s">
        <v>321</v>
      </c>
      <c r="AH6" s="673" t="s">
        <v>322</v>
      </c>
      <c r="AI6" s="673" t="s">
        <v>323</v>
      </c>
      <c r="AJ6" s="674" t="s">
        <v>324</v>
      </c>
      <c r="AK6" s="1409"/>
    </row>
    <row r="7" spans="2:37" s="667" customFormat="1" ht="23.25" customHeight="1">
      <c r="B7" s="1410" t="s">
        <v>291</v>
      </c>
      <c r="C7" s="1411"/>
      <c r="D7" s="1411"/>
      <c r="E7" s="1411"/>
      <c r="F7" s="1411"/>
      <c r="G7" s="1411"/>
      <c r="H7" s="1411"/>
      <c r="I7" s="1411"/>
      <c r="J7" s="1411"/>
      <c r="K7" s="1411"/>
      <c r="L7" s="1411"/>
      <c r="M7" s="1411"/>
      <c r="N7" s="1411"/>
      <c r="O7" s="1411"/>
      <c r="P7" s="1411"/>
      <c r="Q7" s="1411"/>
      <c r="R7" s="1411"/>
      <c r="S7" s="1411"/>
      <c r="T7" s="1411"/>
      <c r="U7" s="1411"/>
      <c r="V7" s="1411"/>
      <c r="W7" s="1411"/>
      <c r="X7" s="1411"/>
      <c r="Y7" s="1411"/>
      <c r="Z7" s="1411"/>
      <c r="AA7" s="1411"/>
      <c r="AB7" s="1411"/>
      <c r="AC7" s="1411"/>
      <c r="AD7" s="1411"/>
      <c r="AE7" s="1411"/>
      <c r="AF7" s="1411"/>
      <c r="AG7" s="1411"/>
      <c r="AH7" s="1411"/>
      <c r="AI7" s="1411"/>
      <c r="AJ7" s="1411"/>
      <c r="AK7" s="1412"/>
    </row>
    <row r="8" spans="2:37" s="683" customFormat="1" ht="15" customHeight="1">
      <c r="B8" s="1424" t="s">
        <v>289</v>
      </c>
      <c r="C8" s="1425"/>
      <c r="D8" s="676"/>
      <c r="E8" s="677"/>
      <c r="F8" s="678"/>
      <c r="G8" s="679"/>
      <c r="H8" s="680"/>
      <c r="I8" s="680"/>
      <c r="J8" s="680"/>
      <c r="K8" s="680"/>
      <c r="L8" s="680"/>
      <c r="M8" s="680"/>
      <c r="N8" s="680"/>
      <c r="O8" s="680"/>
      <c r="P8" s="680"/>
      <c r="Q8" s="680"/>
      <c r="R8" s="680"/>
      <c r="S8" s="680"/>
      <c r="T8" s="681"/>
      <c r="U8" s="681"/>
      <c r="V8" s="681"/>
      <c r="W8" s="681"/>
      <c r="X8" s="681"/>
      <c r="Y8" s="681"/>
      <c r="Z8" s="681"/>
      <c r="AA8" s="681"/>
      <c r="AB8" s="681"/>
      <c r="AC8" s="681"/>
      <c r="AD8" s="681"/>
      <c r="AE8" s="681"/>
      <c r="AF8" s="681"/>
      <c r="AG8" s="681"/>
      <c r="AH8" s="681"/>
      <c r="AI8" s="681"/>
      <c r="AJ8" s="682"/>
      <c r="AK8" s="682"/>
    </row>
    <row r="9" spans="2:37" s="683" customFormat="1" ht="15" customHeight="1">
      <c r="B9" s="1424"/>
      <c r="C9" s="1425"/>
      <c r="D9" s="684"/>
      <c r="E9" s="685"/>
      <c r="F9" s="686"/>
      <c r="G9" s="687"/>
      <c r="H9" s="688"/>
      <c r="I9" s="688"/>
      <c r="J9" s="688"/>
      <c r="K9" s="688"/>
      <c r="L9" s="688"/>
      <c r="M9" s="688"/>
      <c r="N9" s="688"/>
      <c r="O9" s="688"/>
      <c r="P9" s="688"/>
      <c r="Q9" s="688"/>
      <c r="R9" s="688"/>
      <c r="S9" s="688"/>
      <c r="T9" s="689"/>
      <c r="U9" s="689"/>
      <c r="V9" s="689"/>
      <c r="W9" s="689"/>
      <c r="X9" s="689"/>
      <c r="Y9" s="689"/>
      <c r="Z9" s="689"/>
      <c r="AA9" s="689"/>
      <c r="AB9" s="689"/>
      <c r="AC9" s="689"/>
      <c r="AD9" s="689"/>
      <c r="AE9" s="689"/>
      <c r="AF9" s="689"/>
      <c r="AG9" s="689"/>
      <c r="AH9" s="689"/>
      <c r="AI9" s="689"/>
      <c r="AJ9" s="690"/>
      <c r="AK9" s="690"/>
    </row>
    <row r="10" spans="2:37" s="683" customFormat="1" ht="15" customHeight="1">
      <c r="B10" s="1424"/>
      <c r="C10" s="1425"/>
      <c r="D10" s="684"/>
      <c r="E10" s="685"/>
      <c r="F10" s="686"/>
      <c r="G10" s="687"/>
      <c r="H10" s="688"/>
      <c r="I10" s="688"/>
      <c r="J10" s="688"/>
      <c r="K10" s="688"/>
      <c r="L10" s="688"/>
      <c r="M10" s="688"/>
      <c r="N10" s="688"/>
      <c r="O10" s="688"/>
      <c r="P10" s="688"/>
      <c r="Q10" s="688"/>
      <c r="R10" s="688"/>
      <c r="S10" s="688"/>
      <c r="T10" s="689"/>
      <c r="U10" s="689"/>
      <c r="V10" s="689"/>
      <c r="W10" s="689"/>
      <c r="X10" s="689"/>
      <c r="Y10" s="689"/>
      <c r="Z10" s="689"/>
      <c r="AA10" s="689"/>
      <c r="AB10" s="689"/>
      <c r="AC10" s="689"/>
      <c r="AD10" s="689"/>
      <c r="AE10" s="689"/>
      <c r="AF10" s="689"/>
      <c r="AG10" s="689"/>
      <c r="AH10" s="689"/>
      <c r="AI10" s="689"/>
      <c r="AJ10" s="690"/>
      <c r="AK10" s="690"/>
    </row>
    <row r="11" spans="2:37" s="683" customFormat="1" ht="15" customHeight="1">
      <c r="B11" s="1426"/>
      <c r="C11" s="1427"/>
      <c r="D11" s="692"/>
      <c r="E11" s="693"/>
      <c r="F11" s="694"/>
      <c r="G11" s="695"/>
      <c r="H11" s="696"/>
      <c r="I11" s="696"/>
      <c r="J11" s="696"/>
      <c r="K11" s="696"/>
      <c r="L11" s="696"/>
      <c r="M11" s="696"/>
      <c r="N11" s="696"/>
      <c r="O11" s="696"/>
      <c r="P11" s="696"/>
      <c r="Q11" s="696"/>
      <c r="R11" s="696"/>
      <c r="S11" s="696"/>
      <c r="T11" s="697"/>
      <c r="U11" s="697"/>
      <c r="V11" s="697"/>
      <c r="W11" s="697"/>
      <c r="X11" s="697"/>
      <c r="Y11" s="697"/>
      <c r="Z11" s="697"/>
      <c r="AA11" s="697"/>
      <c r="AB11" s="697"/>
      <c r="AC11" s="697"/>
      <c r="AD11" s="697"/>
      <c r="AE11" s="697"/>
      <c r="AF11" s="697"/>
      <c r="AG11" s="697"/>
      <c r="AH11" s="697"/>
      <c r="AI11" s="697"/>
      <c r="AJ11" s="698"/>
      <c r="AK11" s="698"/>
    </row>
    <row r="12" spans="2:37" s="683" customFormat="1" ht="15" customHeight="1">
      <c r="B12" s="1416" t="s">
        <v>63</v>
      </c>
      <c r="C12" s="1417"/>
      <c r="D12" s="700"/>
      <c r="E12" s="701"/>
      <c r="F12" s="702"/>
      <c r="G12" s="703"/>
      <c r="H12" s="704"/>
      <c r="I12" s="704"/>
      <c r="J12" s="704"/>
      <c r="K12" s="704"/>
      <c r="L12" s="704"/>
      <c r="M12" s="704"/>
      <c r="N12" s="704"/>
      <c r="O12" s="704"/>
      <c r="P12" s="704"/>
      <c r="Q12" s="704"/>
      <c r="R12" s="704"/>
      <c r="S12" s="704"/>
      <c r="T12" s="705"/>
      <c r="U12" s="705"/>
      <c r="V12" s="705"/>
      <c r="W12" s="705"/>
      <c r="X12" s="705"/>
      <c r="Y12" s="705"/>
      <c r="Z12" s="705"/>
      <c r="AA12" s="705"/>
      <c r="AB12" s="705"/>
      <c r="AC12" s="705"/>
      <c r="AD12" s="705"/>
      <c r="AE12" s="705"/>
      <c r="AF12" s="705"/>
      <c r="AG12" s="705"/>
      <c r="AH12" s="705"/>
      <c r="AI12" s="705"/>
      <c r="AJ12" s="706"/>
      <c r="AK12" s="706"/>
    </row>
    <row r="13" spans="2:37" s="683" customFormat="1" ht="15" customHeight="1">
      <c r="B13" s="1418"/>
      <c r="C13" s="1419"/>
      <c r="D13" s="684"/>
      <c r="E13" s="685"/>
      <c r="F13" s="686"/>
      <c r="G13" s="687"/>
      <c r="H13" s="688"/>
      <c r="I13" s="688"/>
      <c r="J13" s="688"/>
      <c r="K13" s="688"/>
      <c r="L13" s="688"/>
      <c r="M13" s="688"/>
      <c r="N13" s="688"/>
      <c r="O13" s="688"/>
      <c r="P13" s="688"/>
      <c r="Q13" s="688"/>
      <c r="R13" s="688"/>
      <c r="S13" s="688"/>
      <c r="T13" s="689"/>
      <c r="U13" s="689"/>
      <c r="V13" s="689"/>
      <c r="W13" s="689"/>
      <c r="X13" s="689"/>
      <c r="Y13" s="689"/>
      <c r="Z13" s="689"/>
      <c r="AA13" s="689"/>
      <c r="AB13" s="689"/>
      <c r="AC13" s="689"/>
      <c r="AD13" s="689"/>
      <c r="AE13" s="689"/>
      <c r="AF13" s="689"/>
      <c r="AG13" s="689"/>
      <c r="AH13" s="689"/>
      <c r="AI13" s="689"/>
      <c r="AJ13" s="690"/>
      <c r="AK13" s="690"/>
    </row>
    <row r="14" spans="2:37" s="683" customFormat="1" ht="15" customHeight="1">
      <c r="B14" s="1418"/>
      <c r="C14" s="1419"/>
      <c r="D14" s="684"/>
      <c r="E14" s="685"/>
      <c r="F14" s="686"/>
      <c r="G14" s="687"/>
      <c r="H14" s="688"/>
      <c r="I14" s="688"/>
      <c r="J14" s="688"/>
      <c r="K14" s="688"/>
      <c r="L14" s="688"/>
      <c r="M14" s="688"/>
      <c r="N14" s="688"/>
      <c r="O14" s="688"/>
      <c r="P14" s="688"/>
      <c r="Q14" s="688"/>
      <c r="R14" s="688"/>
      <c r="S14" s="688"/>
      <c r="T14" s="689"/>
      <c r="U14" s="689"/>
      <c r="V14" s="689"/>
      <c r="W14" s="689"/>
      <c r="X14" s="689"/>
      <c r="Y14" s="689"/>
      <c r="Z14" s="689"/>
      <c r="AA14" s="689"/>
      <c r="AB14" s="689"/>
      <c r="AC14" s="689"/>
      <c r="AD14" s="689"/>
      <c r="AE14" s="689"/>
      <c r="AF14" s="689"/>
      <c r="AG14" s="689"/>
      <c r="AH14" s="689"/>
      <c r="AI14" s="689"/>
      <c r="AJ14" s="690"/>
      <c r="AK14" s="690"/>
    </row>
    <row r="15" spans="2:37" s="683" customFormat="1" ht="15" customHeight="1">
      <c r="B15" s="1420"/>
      <c r="C15" s="1421"/>
      <c r="D15" s="692"/>
      <c r="E15" s="693"/>
      <c r="F15" s="694"/>
      <c r="G15" s="695"/>
      <c r="H15" s="696"/>
      <c r="I15" s="696"/>
      <c r="J15" s="696"/>
      <c r="K15" s="696"/>
      <c r="L15" s="696"/>
      <c r="M15" s="696"/>
      <c r="N15" s="696"/>
      <c r="O15" s="696"/>
      <c r="P15" s="696"/>
      <c r="Q15" s="696"/>
      <c r="R15" s="696"/>
      <c r="S15" s="696"/>
      <c r="T15" s="697"/>
      <c r="U15" s="697"/>
      <c r="V15" s="697"/>
      <c r="W15" s="697"/>
      <c r="X15" s="697"/>
      <c r="Y15" s="697"/>
      <c r="Z15" s="697"/>
      <c r="AA15" s="697"/>
      <c r="AB15" s="697"/>
      <c r="AC15" s="697"/>
      <c r="AD15" s="697"/>
      <c r="AE15" s="697"/>
      <c r="AF15" s="697"/>
      <c r="AG15" s="697"/>
      <c r="AH15" s="697"/>
      <c r="AI15" s="697"/>
      <c r="AJ15" s="698"/>
      <c r="AK15" s="698"/>
    </row>
    <row r="16" spans="2:37" s="683" customFormat="1" ht="15" customHeight="1">
      <c r="B16" s="1416" t="s">
        <v>329</v>
      </c>
      <c r="C16" s="1417"/>
      <c r="D16" s="700"/>
      <c r="E16" s="701"/>
      <c r="F16" s="702"/>
      <c r="G16" s="703"/>
      <c r="H16" s="704"/>
      <c r="I16" s="704"/>
      <c r="J16" s="704"/>
      <c r="K16" s="704"/>
      <c r="L16" s="704"/>
      <c r="M16" s="704"/>
      <c r="N16" s="704"/>
      <c r="O16" s="704"/>
      <c r="P16" s="704"/>
      <c r="Q16" s="704"/>
      <c r="R16" s="704"/>
      <c r="S16" s="704"/>
      <c r="T16" s="705"/>
      <c r="U16" s="705"/>
      <c r="V16" s="705"/>
      <c r="W16" s="705"/>
      <c r="X16" s="705"/>
      <c r="Y16" s="705"/>
      <c r="Z16" s="705"/>
      <c r="AA16" s="705"/>
      <c r="AB16" s="705"/>
      <c r="AC16" s="705"/>
      <c r="AD16" s="705"/>
      <c r="AE16" s="705"/>
      <c r="AF16" s="705"/>
      <c r="AG16" s="705"/>
      <c r="AH16" s="705"/>
      <c r="AI16" s="705"/>
      <c r="AJ16" s="706"/>
      <c r="AK16" s="706"/>
    </row>
    <row r="17" spans="2:37" s="683" customFormat="1" ht="15" customHeight="1">
      <c r="B17" s="1418"/>
      <c r="C17" s="1419"/>
      <c r="D17" s="684"/>
      <c r="E17" s="685"/>
      <c r="F17" s="686"/>
      <c r="G17" s="687"/>
      <c r="H17" s="688"/>
      <c r="I17" s="688"/>
      <c r="J17" s="688"/>
      <c r="K17" s="688"/>
      <c r="L17" s="688"/>
      <c r="M17" s="688"/>
      <c r="N17" s="688"/>
      <c r="O17" s="688"/>
      <c r="P17" s="688"/>
      <c r="Q17" s="688"/>
      <c r="R17" s="688"/>
      <c r="S17" s="688"/>
      <c r="T17" s="689"/>
      <c r="U17" s="689"/>
      <c r="V17" s="689"/>
      <c r="W17" s="689"/>
      <c r="X17" s="689"/>
      <c r="Y17" s="689"/>
      <c r="Z17" s="689"/>
      <c r="AA17" s="689"/>
      <c r="AB17" s="689"/>
      <c r="AC17" s="689"/>
      <c r="AD17" s="689"/>
      <c r="AE17" s="689"/>
      <c r="AF17" s="689"/>
      <c r="AG17" s="689"/>
      <c r="AH17" s="689"/>
      <c r="AI17" s="689"/>
      <c r="AJ17" s="690"/>
      <c r="AK17" s="690"/>
    </row>
    <row r="18" spans="2:37" s="683" customFormat="1" ht="15" customHeight="1">
      <c r="B18" s="1418"/>
      <c r="C18" s="1419"/>
      <c r="D18" s="684"/>
      <c r="E18" s="685"/>
      <c r="F18" s="686"/>
      <c r="G18" s="687"/>
      <c r="H18" s="688"/>
      <c r="I18" s="688"/>
      <c r="J18" s="688"/>
      <c r="K18" s="688"/>
      <c r="L18" s="688"/>
      <c r="M18" s="688"/>
      <c r="N18" s="688"/>
      <c r="O18" s="688"/>
      <c r="P18" s="688"/>
      <c r="Q18" s="688"/>
      <c r="R18" s="688"/>
      <c r="S18" s="688"/>
      <c r="T18" s="689"/>
      <c r="U18" s="689"/>
      <c r="V18" s="689"/>
      <c r="W18" s="689"/>
      <c r="X18" s="689"/>
      <c r="Y18" s="689"/>
      <c r="Z18" s="689"/>
      <c r="AA18" s="689"/>
      <c r="AB18" s="689"/>
      <c r="AC18" s="689"/>
      <c r="AD18" s="689"/>
      <c r="AE18" s="689"/>
      <c r="AF18" s="689"/>
      <c r="AG18" s="689"/>
      <c r="AH18" s="689"/>
      <c r="AI18" s="689"/>
      <c r="AJ18" s="690"/>
      <c r="AK18" s="690"/>
    </row>
    <row r="19" spans="2:37" s="683" customFormat="1" ht="15" customHeight="1">
      <c r="B19" s="1420"/>
      <c r="C19" s="1421"/>
      <c r="D19" s="692"/>
      <c r="E19" s="693"/>
      <c r="F19" s="694"/>
      <c r="G19" s="695"/>
      <c r="H19" s="696"/>
      <c r="I19" s="696"/>
      <c r="J19" s="696"/>
      <c r="K19" s="696"/>
      <c r="L19" s="696"/>
      <c r="M19" s="696"/>
      <c r="N19" s="696"/>
      <c r="O19" s="696"/>
      <c r="P19" s="696"/>
      <c r="Q19" s="696"/>
      <c r="R19" s="696"/>
      <c r="S19" s="696"/>
      <c r="T19" s="697"/>
      <c r="U19" s="697"/>
      <c r="V19" s="697"/>
      <c r="W19" s="697"/>
      <c r="X19" s="697"/>
      <c r="Y19" s="697"/>
      <c r="Z19" s="697"/>
      <c r="AA19" s="697"/>
      <c r="AB19" s="697"/>
      <c r="AC19" s="697"/>
      <c r="AD19" s="697"/>
      <c r="AE19" s="697"/>
      <c r="AF19" s="697"/>
      <c r="AG19" s="697"/>
      <c r="AH19" s="697"/>
      <c r="AI19" s="697"/>
      <c r="AJ19" s="698"/>
      <c r="AK19" s="698"/>
    </row>
    <row r="20" spans="2:37" s="683" customFormat="1" ht="15" customHeight="1">
      <c r="B20" s="1416" t="s">
        <v>329</v>
      </c>
      <c r="C20" s="1417"/>
      <c r="D20" s="700"/>
      <c r="E20" s="701"/>
      <c r="F20" s="702"/>
      <c r="G20" s="703"/>
      <c r="H20" s="704"/>
      <c r="I20" s="704"/>
      <c r="J20" s="704"/>
      <c r="K20" s="704"/>
      <c r="L20" s="704"/>
      <c r="M20" s="704"/>
      <c r="N20" s="704"/>
      <c r="O20" s="704"/>
      <c r="P20" s="704"/>
      <c r="Q20" s="704"/>
      <c r="R20" s="704"/>
      <c r="S20" s="704"/>
      <c r="T20" s="705"/>
      <c r="U20" s="705"/>
      <c r="V20" s="705"/>
      <c r="W20" s="705"/>
      <c r="X20" s="705"/>
      <c r="Y20" s="705"/>
      <c r="Z20" s="705"/>
      <c r="AA20" s="705"/>
      <c r="AB20" s="705"/>
      <c r="AC20" s="705"/>
      <c r="AD20" s="705"/>
      <c r="AE20" s="705"/>
      <c r="AF20" s="705"/>
      <c r="AG20" s="705"/>
      <c r="AH20" s="705"/>
      <c r="AI20" s="705"/>
      <c r="AJ20" s="706"/>
      <c r="AK20" s="706"/>
    </row>
    <row r="21" spans="2:37" s="683" customFormat="1" ht="15" customHeight="1">
      <c r="B21" s="1418"/>
      <c r="C21" s="1419"/>
      <c r="D21" s="684"/>
      <c r="E21" s="685"/>
      <c r="F21" s="686"/>
      <c r="G21" s="687"/>
      <c r="H21" s="688"/>
      <c r="I21" s="688"/>
      <c r="J21" s="688"/>
      <c r="K21" s="688"/>
      <c r="L21" s="688"/>
      <c r="M21" s="688"/>
      <c r="N21" s="688"/>
      <c r="O21" s="688"/>
      <c r="P21" s="688"/>
      <c r="Q21" s="688"/>
      <c r="R21" s="688"/>
      <c r="S21" s="688"/>
      <c r="T21" s="689"/>
      <c r="U21" s="689"/>
      <c r="V21" s="689"/>
      <c r="W21" s="689"/>
      <c r="X21" s="689"/>
      <c r="Y21" s="689"/>
      <c r="Z21" s="689"/>
      <c r="AA21" s="689"/>
      <c r="AB21" s="689"/>
      <c r="AC21" s="689"/>
      <c r="AD21" s="689"/>
      <c r="AE21" s="689"/>
      <c r="AF21" s="689"/>
      <c r="AG21" s="689"/>
      <c r="AH21" s="689"/>
      <c r="AI21" s="689"/>
      <c r="AJ21" s="690"/>
      <c r="AK21" s="690"/>
    </row>
    <row r="22" spans="2:37" s="683" customFormat="1" ht="15" customHeight="1">
      <c r="B22" s="1418"/>
      <c r="C22" s="1419"/>
      <c r="D22" s="684"/>
      <c r="E22" s="685"/>
      <c r="F22" s="686"/>
      <c r="G22" s="687"/>
      <c r="H22" s="688"/>
      <c r="I22" s="688"/>
      <c r="J22" s="688"/>
      <c r="K22" s="688"/>
      <c r="L22" s="688"/>
      <c r="M22" s="688"/>
      <c r="N22" s="688"/>
      <c r="O22" s="688"/>
      <c r="P22" s="688"/>
      <c r="Q22" s="688"/>
      <c r="R22" s="688"/>
      <c r="S22" s="688"/>
      <c r="T22" s="689"/>
      <c r="U22" s="689"/>
      <c r="V22" s="689"/>
      <c r="W22" s="689"/>
      <c r="X22" s="689"/>
      <c r="Y22" s="689"/>
      <c r="Z22" s="689"/>
      <c r="AA22" s="689"/>
      <c r="AB22" s="689"/>
      <c r="AC22" s="689"/>
      <c r="AD22" s="689"/>
      <c r="AE22" s="689"/>
      <c r="AF22" s="689"/>
      <c r="AG22" s="689"/>
      <c r="AH22" s="689"/>
      <c r="AI22" s="689"/>
      <c r="AJ22" s="690"/>
      <c r="AK22" s="690"/>
    </row>
    <row r="23" spans="2:37" s="683" customFormat="1" ht="15" customHeight="1">
      <c r="B23" s="1420"/>
      <c r="C23" s="1421"/>
      <c r="D23" s="709"/>
      <c r="E23" s="710"/>
      <c r="F23" s="711"/>
      <c r="G23" s="712"/>
      <c r="H23" s="713"/>
      <c r="I23" s="713"/>
      <c r="J23" s="713"/>
      <c r="K23" s="713"/>
      <c r="L23" s="713"/>
      <c r="M23" s="713"/>
      <c r="N23" s="713"/>
      <c r="O23" s="713"/>
      <c r="P23" s="713"/>
      <c r="Q23" s="713"/>
      <c r="R23" s="713"/>
      <c r="S23" s="713"/>
      <c r="T23" s="714"/>
      <c r="U23" s="714"/>
      <c r="V23" s="714"/>
      <c r="W23" s="714"/>
      <c r="X23" s="714"/>
      <c r="Y23" s="714"/>
      <c r="Z23" s="714"/>
      <c r="AA23" s="714"/>
      <c r="AB23" s="714"/>
      <c r="AC23" s="714"/>
      <c r="AD23" s="714"/>
      <c r="AE23" s="714"/>
      <c r="AF23" s="714"/>
      <c r="AG23" s="714"/>
      <c r="AH23" s="714"/>
      <c r="AI23" s="714"/>
      <c r="AJ23" s="715"/>
      <c r="AK23" s="715"/>
    </row>
    <row r="24" spans="2:37" s="683" customFormat="1" ht="15" customHeight="1">
      <c r="B24" s="1416" t="s">
        <v>329</v>
      </c>
      <c r="C24" s="1417"/>
      <c r="D24" s="700"/>
      <c r="E24" s="701"/>
      <c r="F24" s="702"/>
      <c r="G24" s="703"/>
      <c r="H24" s="704"/>
      <c r="I24" s="704"/>
      <c r="J24" s="704"/>
      <c r="K24" s="704"/>
      <c r="L24" s="704"/>
      <c r="M24" s="704"/>
      <c r="N24" s="704"/>
      <c r="O24" s="704"/>
      <c r="P24" s="704"/>
      <c r="Q24" s="704"/>
      <c r="R24" s="704"/>
      <c r="S24" s="704"/>
      <c r="T24" s="705"/>
      <c r="U24" s="705"/>
      <c r="V24" s="705"/>
      <c r="W24" s="705"/>
      <c r="X24" s="705"/>
      <c r="Y24" s="705"/>
      <c r="Z24" s="705"/>
      <c r="AA24" s="705"/>
      <c r="AB24" s="705"/>
      <c r="AC24" s="705"/>
      <c r="AD24" s="705"/>
      <c r="AE24" s="705"/>
      <c r="AF24" s="705"/>
      <c r="AG24" s="705"/>
      <c r="AH24" s="705"/>
      <c r="AI24" s="705"/>
      <c r="AJ24" s="706"/>
      <c r="AK24" s="706"/>
    </row>
    <row r="25" spans="2:37" s="683" customFormat="1" ht="15" customHeight="1">
      <c r="B25" s="1418"/>
      <c r="C25" s="1419"/>
      <c r="D25" s="684"/>
      <c r="E25" s="685"/>
      <c r="F25" s="686"/>
      <c r="G25" s="687"/>
      <c r="H25" s="688"/>
      <c r="I25" s="688"/>
      <c r="J25" s="688"/>
      <c r="K25" s="688"/>
      <c r="L25" s="688"/>
      <c r="M25" s="688"/>
      <c r="N25" s="688"/>
      <c r="O25" s="688"/>
      <c r="P25" s="688"/>
      <c r="Q25" s="688"/>
      <c r="R25" s="688"/>
      <c r="S25" s="688"/>
      <c r="T25" s="689"/>
      <c r="U25" s="689"/>
      <c r="V25" s="689"/>
      <c r="W25" s="689"/>
      <c r="X25" s="689"/>
      <c r="Y25" s="689"/>
      <c r="Z25" s="689"/>
      <c r="AA25" s="689"/>
      <c r="AB25" s="689"/>
      <c r="AC25" s="689"/>
      <c r="AD25" s="689"/>
      <c r="AE25" s="689"/>
      <c r="AF25" s="689"/>
      <c r="AG25" s="689"/>
      <c r="AH25" s="689"/>
      <c r="AI25" s="689"/>
      <c r="AJ25" s="690"/>
      <c r="AK25" s="690"/>
    </row>
    <row r="26" spans="2:37" s="683" customFormat="1" ht="15" customHeight="1">
      <c r="B26" s="1418"/>
      <c r="C26" s="1419"/>
      <c r="D26" s="684"/>
      <c r="E26" s="685"/>
      <c r="F26" s="686"/>
      <c r="G26" s="687"/>
      <c r="H26" s="688"/>
      <c r="I26" s="688"/>
      <c r="J26" s="688"/>
      <c r="K26" s="688"/>
      <c r="L26" s="688"/>
      <c r="M26" s="688"/>
      <c r="N26" s="688"/>
      <c r="O26" s="688"/>
      <c r="P26" s="688"/>
      <c r="Q26" s="688"/>
      <c r="R26" s="688"/>
      <c r="S26" s="688"/>
      <c r="T26" s="689"/>
      <c r="U26" s="689"/>
      <c r="V26" s="689"/>
      <c r="W26" s="689"/>
      <c r="X26" s="689"/>
      <c r="Y26" s="689"/>
      <c r="Z26" s="689"/>
      <c r="AA26" s="689"/>
      <c r="AB26" s="689"/>
      <c r="AC26" s="689"/>
      <c r="AD26" s="689"/>
      <c r="AE26" s="689"/>
      <c r="AF26" s="689"/>
      <c r="AG26" s="689"/>
      <c r="AH26" s="689"/>
      <c r="AI26" s="689"/>
      <c r="AJ26" s="690"/>
      <c r="AK26" s="690"/>
    </row>
    <row r="27" spans="2:37" s="683" customFormat="1" ht="15" customHeight="1">
      <c r="B27" s="1420"/>
      <c r="C27" s="1421"/>
      <c r="D27" s="692"/>
      <c r="E27" s="693"/>
      <c r="F27" s="694"/>
      <c r="G27" s="695"/>
      <c r="H27" s="696"/>
      <c r="I27" s="696"/>
      <c r="J27" s="696"/>
      <c r="K27" s="696"/>
      <c r="L27" s="696"/>
      <c r="M27" s="696"/>
      <c r="N27" s="696"/>
      <c r="O27" s="696"/>
      <c r="P27" s="696"/>
      <c r="Q27" s="696"/>
      <c r="R27" s="696"/>
      <c r="S27" s="696"/>
      <c r="T27" s="697"/>
      <c r="U27" s="697"/>
      <c r="V27" s="697"/>
      <c r="W27" s="697"/>
      <c r="X27" s="697"/>
      <c r="Y27" s="697"/>
      <c r="Z27" s="697"/>
      <c r="AA27" s="697"/>
      <c r="AB27" s="697"/>
      <c r="AC27" s="697"/>
      <c r="AD27" s="697"/>
      <c r="AE27" s="697"/>
      <c r="AF27" s="697"/>
      <c r="AG27" s="697"/>
      <c r="AH27" s="697"/>
      <c r="AI27" s="697"/>
      <c r="AJ27" s="698"/>
      <c r="AK27" s="698"/>
    </row>
    <row r="28" spans="2:37" s="683" customFormat="1" ht="15" customHeight="1">
      <c r="B28" s="1416" t="s">
        <v>329</v>
      </c>
      <c r="C28" s="1417"/>
      <c r="D28" s="700"/>
      <c r="E28" s="701"/>
      <c r="F28" s="702"/>
      <c r="G28" s="703"/>
      <c r="H28" s="704"/>
      <c r="I28" s="704"/>
      <c r="J28" s="704"/>
      <c r="K28" s="704"/>
      <c r="L28" s="704"/>
      <c r="M28" s="704"/>
      <c r="N28" s="704"/>
      <c r="O28" s="704"/>
      <c r="P28" s="704"/>
      <c r="Q28" s="704"/>
      <c r="R28" s="704"/>
      <c r="S28" s="704"/>
      <c r="T28" s="705"/>
      <c r="U28" s="705"/>
      <c r="V28" s="705"/>
      <c r="W28" s="705"/>
      <c r="X28" s="705"/>
      <c r="Y28" s="705"/>
      <c r="Z28" s="705"/>
      <c r="AA28" s="705"/>
      <c r="AB28" s="705"/>
      <c r="AC28" s="705"/>
      <c r="AD28" s="705"/>
      <c r="AE28" s="705"/>
      <c r="AF28" s="705"/>
      <c r="AG28" s="705"/>
      <c r="AH28" s="705"/>
      <c r="AI28" s="705"/>
      <c r="AJ28" s="706"/>
      <c r="AK28" s="706"/>
    </row>
    <row r="29" spans="2:37" s="683" customFormat="1" ht="15" customHeight="1">
      <c r="B29" s="1418"/>
      <c r="C29" s="1419"/>
      <c r="D29" s="684"/>
      <c r="E29" s="685"/>
      <c r="F29" s="686"/>
      <c r="G29" s="687"/>
      <c r="H29" s="688"/>
      <c r="I29" s="688"/>
      <c r="J29" s="688"/>
      <c r="K29" s="688"/>
      <c r="L29" s="688"/>
      <c r="M29" s="688"/>
      <c r="N29" s="688"/>
      <c r="O29" s="688"/>
      <c r="P29" s="688"/>
      <c r="Q29" s="688"/>
      <c r="R29" s="688"/>
      <c r="S29" s="688"/>
      <c r="T29" s="689"/>
      <c r="U29" s="689"/>
      <c r="V29" s="689"/>
      <c r="W29" s="689"/>
      <c r="X29" s="689"/>
      <c r="Y29" s="689"/>
      <c r="Z29" s="689"/>
      <c r="AA29" s="689"/>
      <c r="AB29" s="689"/>
      <c r="AC29" s="689"/>
      <c r="AD29" s="689"/>
      <c r="AE29" s="689"/>
      <c r="AF29" s="689"/>
      <c r="AG29" s="689"/>
      <c r="AH29" s="689"/>
      <c r="AI29" s="689"/>
      <c r="AJ29" s="690"/>
      <c r="AK29" s="690"/>
    </row>
    <row r="30" spans="2:37" s="683" customFormat="1" ht="15" customHeight="1">
      <c r="B30" s="1418"/>
      <c r="C30" s="1419"/>
      <c r="D30" s="684"/>
      <c r="E30" s="685"/>
      <c r="F30" s="686"/>
      <c r="G30" s="687"/>
      <c r="H30" s="688"/>
      <c r="I30" s="688"/>
      <c r="J30" s="688"/>
      <c r="K30" s="688"/>
      <c r="L30" s="688"/>
      <c r="M30" s="688"/>
      <c r="N30" s="688"/>
      <c r="O30" s="688"/>
      <c r="P30" s="688"/>
      <c r="Q30" s="688"/>
      <c r="R30" s="688"/>
      <c r="S30" s="688"/>
      <c r="T30" s="689"/>
      <c r="U30" s="689"/>
      <c r="V30" s="689"/>
      <c r="W30" s="689"/>
      <c r="X30" s="689"/>
      <c r="Y30" s="689"/>
      <c r="Z30" s="689"/>
      <c r="AA30" s="689"/>
      <c r="AB30" s="689"/>
      <c r="AC30" s="689"/>
      <c r="AD30" s="689"/>
      <c r="AE30" s="689"/>
      <c r="AF30" s="689"/>
      <c r="AG30" s="689"/>
      <c r="AH30" s="689"/>
      <c r="AI30" s="689"/>
      <c r="AJ30" s="690"/>
      <c r="AK30" s="690"/>
    </row>
    <row r="31" spans="2:37" s="683" customFormat="1" ht="15" customHeight="1">
      <c r="B31" s="1420"/>
      <c r="C31" s="1421"/>
      <c r="D31" s="692"/>
      <c r="E31" s="693"/>
      <c r="F31" s="694"/>
      <c r="G31" s="695"/>
      <c r="H31" s="696"/>
      <c r="I31" s="696"/>
      <c r="J31" s="696"/>
      <c r="K31" s="696"/>
      <c r="L31" s="696"/>
      <c r="M31" s="696"/>
      <c r="N31" s="696"/>
      <c r="O31" s="696"/>
      <c r="P31" s="696"/>
      <c r="Q31" s="696"/>
      <c r="R31" s="696"/>
      <c r="S31" s="696"/>
      <c r="T31" s="697"/>
      <c r="U31" s="697"/>
      <c r="V31" s="697"/>
      <c r="W31" s="697"/>
      <c r="X31" s="697"/>
      <c r="Y31" s="697"/>
      <c r="Z31" s="697"/>
      <c r="AA31" s="697"/>
      <c r="AB31" s="697"/>
      <c r="AC31" s="697"/>
      <c r="AD31" s="697"/>
      <c r="AE31" s="697"/>
      <c r="AF31" s="697"/>
      <c r="AG31" s="697"/>
      <c r="AH31" s="697"/>
      <c r="AI31" s="697"/>
      <c r="AJ31" s="698"/>
      <c r="AK31" s="698"/>
    </row>
    <row r="32" spans="2:37" s="683" customFormat="1" ht="15" customHeight="1">
      <c r="B32" s="1416" t="s">
        <v>331</v>
      </c>
      <c r="C32" s="1417"/>
      <c r="D32" s="700"/>
      <c r="E32" s="701"/>
      <c r="F32" s="702"/>
      <c r="G32" s="703"/>
      <c r="H32" s="704"/>
      <c r="I32" s="704"/>
      <c r="J32" s="704"/>
      <c r="K32" s="704"/>
      <c r="L32" s="704"/>
      <c r="M32" s="704"/>
      <c r="N32" s="704"/>
      <c r="O32" s="704"/>
      <c r="P32" s="704"/>
      <c r="Q32" s="704"/>
      <c r="R32" s="704"/>
      <c r="S32" s="704"/>
      <c r="T32" s="705"/>
      <c r="U32" s="705"/>
      <c r="V32" s="705"/>
      <c r="W32" s="705"/>
      <c r="X32" s="705"/>
      <c r="Y32" s="705"/>
      <c r="Z32" s="705"/>
      <c r="AA32" s="705"/>
      <c r="AB32" s="705"/>
      <c r="AC32" s="705"/>
      <c r="AD32" s="705"/>
      <c r="AE32" s="705"/>
      <c r="AF32" s="705"/>
      <c r="AG32" s="705"/>
      <c r="AH32" s="705"/>
      <c r="AI32" s="705"/>
      <c r="AJ32" s="706"/>
      <c r="AK32" s="706"/>
    </row>
    <row r="33" spans="2:37" s="683" customFormat="1" ht="15" customHeight="1">
      <c r="B33" s="1418"/>
      <c r="C33" s="1419"/>
      <c r="D33" s="684"/>
      <c r="E33" s="685"/>
      <c r="F33" s="686"/>
      <c r="G33" s="687"/>
      <c r="H33" s="688"/>
      <c r="I33" s="688"/>
      <c r="J33" s="688"/>
      <c r="K33" s="688"/>
      <c r="L33" s="688"/>
      <c r="M33" s="688"/>
      <c r="N33" s="688"/>
      <c r="O33" s="688"/>
      <c r="P33" s="688"/>
      <c r="Q33" s="688"/>
      <c r="R33" s="688"/>
      <c r="S33" s="688"/>
      <c r="T33" s="689"/>
      <c r="U33" s="689"/>
      <c r="V33" s="689"/>
      <c r="W33" s="689"/>
      <c r="X33" s="689"/>
      <c r="Y33" s="689"/>
      <c r="Z33" s="689"/>
      <c r="AA33" s="689"/>
      <c r="AB33" s="689"/>
      <c r="AC33" s="689"/>
      <c r="AD33" s="689"/>
      <c r="AE33" s="689"/>
      <c r="AF33" s="689"/>
      <c r="AG33" s="689"/>
      <c r="AH33" s="689"/>
      <c r="AI33" s="689"/>
      <c r="AJ33" s="690"/>
      <c r="AK33" s="690"/>
    </row>
    <row r="34" spans="2:37" s="683" customFormat="1" ht="15" customHeight="1">
      <c r="B34" s="1418"/>
      <c r="C34" s="1419"/>
      <c r="D34" s="684"/>
      <c r="E34" s="685"/>
      <c r="F34" s="686"/>
      <c r="G34" s="687"/>
      <c r="H34" s="688"/>
      <c r="I34" s="688"/>
      <c r="J34" s="688"/>
      <c r="K34" s="688"/>
      <c r="L34" s="688"/>
      <c r="M34" s="688"/>
      <c r="N34" s="688"/>
      <c r="O34" s="688"/>
      <c r="P34" s="688"/>
      <c r="Q34" s="688"/>
      <c r="R34" s="688"/>
      <c r="S34" s="688"/>
      <c r="T34" s="689"/>
      <c r="U34" s="689"/>
      <c r="V34" s="689"/>
      <c r="W34" s="689"/>
      <c r="X34" s="689"/>
      <c r="Y34" s="689"/>
      <c r="Z34" s="689"/>
      <c r="AA34" s="689"/>
      <c r="AB34" s="689"/>
      <c r="AC34" s="689"/>
      <c r="AD34" s="689"/>
      <c r="AE34" s="689"/>
      <c r="AF34" s="689"/>
      <c r="AG34" s="689"/>
      <c r="AH34" s="689"/>
      <c r="AI34" s="689"/>
      <c r="AJ34" s="690"/>
      <c r="AK34" s="690"/>
    </row>
    <row r="35" spans="2:37" s="683" customFormat="1" ht="15" customHeight="1">
      <c r="B35" s="1420"/>
      <c r="C35" s="1421"/>
      <c r="D35" s="692"/>
      <c r="E35" s="693"/>
      <c r="F35" s="694"/>
      <c r="G35" s="695"/>
      <c r="H35" s="696"/>
      <c r="I35" s="696"/>
      <c r="J35" s="696"/>
      <c r="K35" s="696"/>
      <c r="L35" s="696"/>
      <c r="M35" s="696"/>
      <c r="N35" s="696"/>
      <c r="O35" s="696"/>
      <c r="P35" s="696"/>
      <c r="Q35" s="696"/>
      <c r="R35" s="696"/>
      <c r="S35" s="696"/>
      <c r="T35" s="697"/>
      <c r="U35" s="697"/>
      <c r="V35" s="697"/>
      <c r="W35" s="697"/>
      <c r="X35" s="697"/>
      <c r="Y35" s="697"/>
      <c r="Z35" s="697"/>
      <c r="AA35" s="697"/>
      <c r="AB35" s="697"/>
      <c r="AC35" s="697"/>
      <c r="AD35" s="697"/>
      <c r="AE35" s="697"/>
      <c r="AF35" s="697"/>
      <c r="AG35" s="697"/>
      <c r="AH35" s="697"/>
      <c r="AI35" s="697"/>
      <c r="AJ35" s="698"/>
      <c r="AK35" s="698"/>
    </row>
    <row r="36" spans="2:37" s="667" customFormat="1" ht="23.25" customHeight="1">
      <c r="B36" s="1413" t="s">
        <v>89</v>
      </c>
      <c r="C36" s="1414"/>
      <c r="D36" s="1414"/>
      <c r="E36" s="1414"/>
      <c r="F36" s="1414"/>
      <c r="G36" s="1414"/>
      <c r="H36" s="1414"/>
      <c r="I36" s="1414"/>
      <c r="J36" s="1414"/>
      <c r="K36" s="1414"/>
      <c r="L36" s="1414"/>
      <c r="M36" s="1414"/>
      <c r="N36" s="1414"/>
      <c r="O36" s="1414"/>
      <c r="P36" s="1414"/>
      <c r="Q36" s="1414"/>
      <c r="R36" s="1414"/>
      <c r="S36" s="1414"/>
      <c r="T36" s="1414"/>
      <c r="U36" s="1414"/>
      <c r="V36" s="1414"/>
      <c r="W36" s="1414"/>
      <c r="X36" s="1414"/>
      <c r="Y36" s="1414"/>
      <c r="Z36" s="1414"/>
      <c r="AA36" s="1414"/>
      <c r="AB36" s="1414"/>
      <c r="AC36" s="1414"/>
      <c r="AD36" s="1414"/>
      <c r="AE36" s="1414"/>
      <c r="AF36" s="1414"/>
      <c r="AG36" s="1414"/>
      <c r="AH36" s="1414"/>
      <c r="AI36" s="1414"/>
      <c r="AJ36" s="1414"/>
      <c r="AK36" s="1415"/>
    </row>
    <row r="37" spans="2:37" s="683" customFormat="1" ht="15" customHeight="1">
      <c r="B37" s="1429" t="s">
        <v>107</v>
      </c>
      <c r="C37" s="675" t="s">
        <v>326</v>
      </c>
      <c r="D37" s="676"/>
      <c r="E37" s="677"/>
      <c r="F37" s="678"/>
      <c r="G37" s="679"/>
      <c r="H37" s="680"/>
      <c r="I37" s="680"/>
      <c r="J37" s="680"/>
      <c r="K37" s="680"/>
      <c r="L37" s="680"/>
      <c r="M37" s="680"/>
      <c r="N37" s="680"/>
      <c r="O37" s="680"/>
      <c r="P37" s="680"/>
      <c r="Q37" s="680"/>
      <c r="R37" s="680"/>
      <c r="S37" s="680"/>
      <c r="T37" s="681"/>
      <c r="U37" s="680"/>
      <c r="V37" s="681"/>
      <c r="W37" s="680"/>
      <c r="X37" s="681"/>
      <c r="Y37" s="680"/>
      <c r="Z37" s="681"/>
      <c r="AA37" s="680"/>
      <c r="AB37" s="681"/>
      <c r="AC37" s="680"/>
      <c r="AD37" s="681"/>
      <c r="AE37" s="680"/>
      <c r="AF37" s="681"/>
      <c r="AG37" s="680"/>
      <c r="AH37" s="681"/>
      <c r="AI37" s="680"/>
      <c r="AJ37" s="682"/>
      <c r="AK37" s="682"/>
    </row>
    <row r="38" spans="2:37" s="683" customFormat="1" ht="15" customHeight="1">
      <c r="B38" s="1429"/>
      <c r="C38" s="675" t="s">
        <v>329</v>
      </c>
      <c r="D38" s="684"/>
      <c r="E38" s="685"/>
      <c r="F38" s="686"/>
      <c r="G38" s="687"/>
      <c r="H38" s="688"/>
      <c r="I38" s="688"/>
      <c r="J38" s="688"/>
      <c r="K38" s="688"/>
      <c r="L38" s="688"/>
      <c r="M38" s="688"/>
      <c r="N38" s="688"/>
      <c r="O38" s="688"/>
      <c r="P38" s="688"/>
      <c r="Q38" s="688"/>
      <c r="R38" s="688"/>
      <c r="S38" s="688"/>
      <c r="T38" s="689"/>
      <c r="U38" s="688"/>
      <c r="V38" s="689"/>
      <c r="W38" s="688"/>
      <c r="X38" s="689"/>
      <c r="Y38" s="688"/>
      <c r="Z38" s="689"/>
      <c r="AA38" s="688"/>
      <c r="AB38" s="689"/>
      <c r="AC38" s="688"/>
      <c r="AD38" s="689"/>
      <c r="AE38" s="688"/>
      <c r="AF38" s="689"/>
      <c r="AG38" s="688"/>
      <c r="AH38" s="689"/>
      <c r="AI38" s="688"/>
      <c r="AJ38" s="690"/>
      <c r="AK38" s="690"/>
    </row>
    <row r="39" spans="2:37" s="683" customFormat="1" ht="15" customHeight="1">
      <c r="B39" s="1429"/>
      <c r="C39" s="675" t="s">
        <v>329</v>
      </c>
      <c r="D39" s="684"/>
      <c r="E39" s="685"/>
      <c r="F39" s="686"/>
      <c r="G39" s="687"/>
      <c r="H39" s="688"/>
      <c r="I39" s="688"/>
      <c r="J39" s="688"/>
      <c r="K39" s="688"/>
      <c r="L39" s="688"/>
      <c r="M39" s="688"/>
      <c r="N39" s="688"/>
      <c r="O39" s="688"/>
      <c r="P39" s="688"/>
      <c r="Q39" s="688"/>
      <c r="R39" s="688"/>
      <c r="S39" s="688"/>
      <c r="T39" s="689"/>
      <c r="U39" s="688"/>
      <c r="V39" s="689"/>
      <c r="W39" s="688"/>
      <c r="X39" s="689"/>
      <c r="Y39" s="688"/>
      <c r="Z39" s="689"/>
      <c r="AA39" s="688"/>
      <c r="AB39" s="689"/>
      <c r="AC39" s="688"/>
      <c r="AD39" s="689"/>
      <c r="AE39" s="688"/>
      <c r="AF39" s="689"/>
      <c r="AG39" s="688"/>
      <c r="AH39" s="689"/>
      <c r="AI39" s="688"/>
      <c r="AJ39" s="690"/>
      <c r="AK39" s="690"/>
    </row>
    <row r="40" spans="2:37" s="683" customFormat="1" ht="15" customHeight="1">
      <c r="B40" s="1430"/>
      <c r="C40" s="691" t="s">
        <v>329</v>
      </c>
      <c r="D40" s="692"/>
      <c r="E40" s="693"/>
      <c r="F40" s="694"/>
      <c r="G40" s="695"/>
      <c r="H40" s="696"/>
      <c r="I40" s="696"/>
      <c r="J40" s="696"/>
      <c r="K40" s="696"/>
      <c r="L40" s="696"/>
      <c r="M40" s="696"/>
      <c r="N40" s="696"/>
      <c r="O40" s="696"/>
      <c r="P40" s="696"/>
      <c r="Q40" s="696"/>
      <c r="R40" s="696"/>
      <c r="S40" s="696"/>
      <c r="T40" s="697"/>
      <c r="U40" s="696"/>
      <c r="V40" s="697"/>
      <c r="W40" s="696"/>
      <c r="X40" s="697"/>
      <c r="Y40" s="696"/>
      <c r="Z40" s="697"/>
      <c r="AA40" s="696"/>
      <c r="AB40" s="697"/>
      <c r="AC40" s="696"/>
      <c r="AD40" s="697"/>
      <c r="AE40" s="696"/>
      <c r="AF40" s="697"/>
      <c r="AG40" s="696"/>
      <c r="AH40" s="697"/>
      <c r="AI40" s="696"/>
      <c r="AJ40" s="698"/>
      <c r="AK40" s="698"/>
    </row>
    <row r="41" spans="2:37" s="683" customFormat="1" ht="15" customHeight="1">
      <c r="B41" s="1428" t="s">
        <v>84</v>
      </c>
      <c r="C41" s="699"/>
      <c r="D41" s="700"/>
      <c r="E41" s="701"/>
      <c r="F41" s="702"/>
      <c r="G41" s="703"/>
      <c r="H41" s="704"/>
      <c r="I41" s="704"/>
      <c r="J41" s="704"/>
      <c r="K41" s="704"/>
      <c r="L41" s="704"/>
      <c r="M41" s="704"/>
      <c r="N41" s="704"/>
      <c r="O41" s="704"/>
      <c r="P41" s="704"/>
      <c r="Q41" s="704"/>
      <c r="R41" s="704"/>
      <c r="S41" s="704"/>
      <c r="T41" s="705"/>
      <c r="U41" s="704"/>
      <c r="V41" s="705"/>
      <c r="W41" s="704"/>
      <c r="X41" s="705"/>
      <c r="Y41" s="704"/>
      <c r="Z41" s="705"/>
      <c r="AA41" s="704"/>
      <c r="AB41" s="705"/>
      <c r="AC41" s="704"/>
      <c r="AD41" s="705"/>
      <c r="AE41" s="704"/>
      <c r="AF41" s="705"/>
      <c r="AG41" s="704"/>
      <c r="AH41" s="705"/>
      <c r="AI41" s="704"/>
      <c r="AJ41" s="706"/>
      <c r="AK41" s="706"/>
    </row>
    <row r="42" spans="2:37" s="683" customFormat="1" ht="15" customHeight="1">
      <c r="B42" s="1429"/>
      <c r="C42" s="707"/>
      <c r="D42" s="684"/>
      <c r="E42" s="685"/>
      <c r="F42" s="686"/>
      <c r="G42" s="687"/>
      <c r="H42" s="688"/>
      <c r="I42" s="688"/>
      <c r="J42" s="688"/>
      <c r="K42" s="688"/>
      <c r="L42" s="688"/>
      <c r="M42" s="688"/>
      <c r="N42" s="688"/>
      <c r="O42" s="688"/>
      <c r="P42" s="688"/>
      <c r="Q42" s="688"/>
      <c r="R42" s="688"/>
      <c r="S42" s="688"/>
      <c r="T42" s="689"/>
      <c r="U42" s="688"/>
      <c r="V42" s="689"/>
      <c r="W42" s="688"/>
      <c r="X42" s="689"/>
      <c r="Y42" s="688"/>
      <c r="Z42" s="689"/>
      <c r="AA42" s="688"/>
      <c r="AB42" s="689"/>
      <c r="AC42" s="688"/>
      <c r="AD42" s="689"/>
      <c r="AE42" s="688"/>
      <c r="AF42" s="689"/>
      <c r="AG42" s="688"/>
      <c r="AH42" s="689"/>
      <c r="AI42" s="688"/>
      <c r="AJ42" s="690"/>
      <c r="AK42" s="690"/>
    </row>
    <row r="43" spans="2:37" s="683" customFormat="1" ht="15" customHeight="1">
      <c r="B43" s="1429"/>
      <c r="C43" s="707"/>
      <c r="D43" s="684"/>
      <c r="E43" s="685"/>
      <c r="F43" s="686"/>
      <c r="G43" s="687"/>
      <c r="H43" s="688"/>
      <c r="I43" s="688"/>
      <c r="J43" s="688"/>
      <c r="K43" s="688"/>
      <c r="L43" s="688"/>
      <c r="M43" s="688"/>
      <c r="N43" s="688"/>
      <c r="O43" s="688"/>
      <c r="P43" s="688"/>
      <c r="Q43" s="688"/>
      <c r="R43" s="688"/>
      <c r="S43" s="688"/>
      <c r="T43" s="689"/>
      <c r="U43" s="688"/>
      <c r="V43" s="689"/>
      <c r="W43" s="688"/>
      <c r="X43" s="689"/>
      <c r="Y43" s="688"/>
      <c r="Z43" s="689"/>
      <c r="AA43" s="688"/>
      <c r="AB43" s="689"/>
      <c r="AC43" s="688"/>
      <c r="AD43" s="689"/>
      <c r="AE43" s="688"/>
      <c r="AF43" s="689"/>
      <c r="AG43" s="688"/>
      <c r="AH43" s="689"/>
      <c r="AI43" s="688"/>
      <c r="AJ43" s="690"/>
      <c r="AK43" s="690"/>
    </row>
    <row r="44" spans="2:37" s="683" customFormat="1" ht="15" customHeight="1">
      <c r="B44" s="1430"/>
      <c r="C44" s="708"/>
      <c r="D44" s="692"/>
      <c r="E44" s="693"/>
      <c r="F44" s="694"/>
      <c r="G44" s="695"/>
      <c r="H44" s="696"/>
      <c r="I44" s="696"/>
      <c r="J44" s="696"/>
      <c r="K44" s="696"/>
      <c r="L44" s="696"/>
      <c r="M44" s="696"/>
      <c r="N44" s="696"/>
      <c r="O44" s="696"/>
      <c r="P44" s="696"/>
      <c r="Q44" s="696"/>
      <c r="R44" s="696"/>
      <c r="S44" s="696"/>
      <c r="T44" s="697"/>
      <c r="U44" s="696"/>
      <c r="V44" s="697"/>
      <c r="W44" s="696"/>
      <c r="X44" s="697"/>
      <c r="Y44" s="696"/>
      <c r="Z44" s="697"/>
      <c r="AA44" s="696"/>
      <c r="AB44" s="697"/>
      <c r="AC44" s="696"/>
      <c r="AD44" s="697"/>
      <c r="AE44" s="696"/>
      <c r="AF44" s="697"/>
      <c r="AG44" s="696"/>
      <c r="AH44" s="697"/>
      <c r="AI44" s="696"/>
      <c r="AJ44" s="698"/>
      <c r="AK44" s="698"/>
    </row>
    <row r="45" spans="2:37" s="683" customFormat="1" ht="15" customHeight="1">
      <c r="B45" s="1428" t="s">
        <v>85</v>
      </c>
      <c r="C45" s="699"/>
      <c r="D45" s="700"/>
      <c r="E45" s="701"/>
      <c r="F45" s="702"/>
      <c r="G45" s="703"/>
      <c r="H45" s="704"/>
      <c r="I45" s="704"/>
      <c r="J45" s="704"/>
      <c r="K45" s="704"/>
      <c r="L45" s="704"/>
      <c r="M45" s="704"/>
      <c r="N45" s="704"/>
      <c r="O45" s="704"/>
      <c r="P45" s="704"/>
      <c r="Q45" s="704"/>
      <c r="R45" s="704"/>
      <c r="S45" s="704"/>
      <c r="T45" s="705"/>
      <c r="U45" s="704"/>
      <c r="V45" s="705"/>
      <c r="W45" s="704"/>
      <c r="X45" s="705"/>
      <c r="Y45" s="704"/>
      <c r="Z45" s="705"/>
      <c r="AA45" s="704"/>
      <c r="AB45" s="705"/>
      <c r="AC45" s="704"/>
      <c r="AD45" s="705"/>
      <c r="AE45" s="704"/>
      <c r="AF45" s="705"/>
      <c r="AG45" s="704"/>
      <c r="AH45" s="705"/>
      <c r="AI45" s="704"/>
      <c r="AJ45" s="706"/>
      <c r="AK45" s="706"/>
    </row>
    <row r="46" spans="2:37" s="683" customFormat="1" ht="15" customHeight="1">
      <c r="B46" s="1429"/>
      <c r="C46" s="707"/>
      <c r="D46" s="684"/>
      <c r="E46" s="685"/>
      <c r="F46" s="686"/>
      <c r="G46" s="687"/>
      <c r="H46" s="688"/>
      <c r="I46" s="688"/>
      <c r="J46" s="688"/>
      <c r="K46" s="688"/>
      <c r="L46" s="688"/>
      <c r="M46" s="688"/>
      <c r="N46" s="688"/>
      <c r="O46" s="688"/>
      <c r="P46" s="688"/>
      <c r="Q46" s="688"/>
      <c r="R46" s="688"/>
      <c r="S46" s="688"/>
      <c r="T46" s="689"/>
      <c r="U46" s="688"/>
      <c r="V46" s="689"/>
      <c r="W46" s="688"/>
      <c r="X46" s="689"/>
      <c r="Y46" s="688"/>
      <c r="Z46" s="689"/>
      <c r="AA46" s="688"/>
      <c r="AB46" s="689"/>
      <c r="AC46" s="688"/>
      <c r="AD46" s="689"/>
      <c r="AE46" s="688"/>
      <c r="AF46" s="689"/>
      <c r="AG46" s="688"/>
      <c r="AH46" s="689"/>
      <c r="AI46" s="688"/>
      <c r="AJ46" s="690"/>
      <c r="AK46" s="690"/>
    </row>
    <row r="47" spans="2:37" s="683" customFormat="1" ht="15" customHeight="1">
      <c r="B47" s="1429"/>
      <c r="C47" s="707"/>
      <c r="D47" s="684"/>
      <c r="E47" s="685"/>
      <c r="F47" s="686"/>
      <c r="G47" s="687"/>
      <c r="H47" s="688"/>
      <c r="I47" s="688"/>
      <c r="J47" s="688"/>
      <c r="K47" s="688"/>
      <c r="L47" s="688"/>
      <c r="M47" s="688"/>
      <c r="N47" s="688"/>
      <c r="O47" s="688"/>
      <c r="P47" s="688"/>
      <c r="Q47" s="688"/>
      <c r="R47" s="688"/>
      <c r="S47" s="688"/>
      <c r="T47" s="689"/>
      <c r="U47" s="688"/>
      <c r="V47" s="689"/>
      <c r="W47" s="688"/>
      <c r="X47" s="689"/>
      <c r="Y47" s="688"/>
      <c r="Z47" s="689"/>
      <c r="AA47" s="688"/>
      <c r="AB47" s="689"/>
      <c r="AC47" s="688"/>
      <c r="AD47" s="689"/>
      <c r="AE47" s="688"/>
      <c r="AF47" s="689"/>
      <c r="AG47" s="688"/>
      <c r="AH47" s="689"/>
      <c r="AI47" s="688"/>
      <c r="AJ47" s="690"/>
      <c r="AK47" s="690"/>
    </row>
    <row r="48" spans="2:37" s="683" customFormat="1" ht="15" customHeight="1">
      <c r="B48" s="1430"/>
      <c r="C48" s="708"/>
      <c r="D48" s="692"/>
      <c r="E48" s="693"/>
      <c r="F48" s="694"/>
      <c r="G48" s="695"/>
      <c r="H48" s="696"/>
      <c r="I48" s="696"/>
      <c r="J48" s="696"/>
      <c r="K48" s="696"/>
      <c r="L48" s="696"/>
      <c r="M48" s="696"/>
      <c r="N48" s="696"/>
      <c r="O48" s="696"/>
      <c r="P48" s="696"/>
      <c r="Q48" s="696"/>
      <c r="R48" s="696"/>
      <c r="S48" s="696"/>
      <c r="T48" s="697"/>
      <c r="U48" s="696"/>
      <c r="V48" s="697"/>
      <c r="W48" s="696"/>
      <c r="X48" s="697"/>
      <c r="Y48" s="696"/>
      <c r="Z48" s="697"/>
      <c r="AA48" s="696"/>
      <c r="AB48" s="697"/>
      <c r="AC48" s="696"/>
      <c r="AD48" s="697"/>
      <c r="AE48" s="696"/>
      <c r="AF48" s="697"/>
      <c r="AG48" s="696"/>
      <c r="AH48" s="697"/>
      <c r="AI48" s="696"/>
      <c r="AJ48" s="698"/>
      <c r="AK48" s="698"/>
    </row>
    <row r="49" spans="2:37" s="683" customFormat="1" ht="15" customHeight="1">
      <c r="B49" s="1428" t="s">
        <v>108</v>
      </c>
      <c r="C49" s="699"/>
      <c r="D49" s="700"/>
      <c r="E49" s="701"/>
      <c r="F49" s="702"/>
      <c r="G49" s="703"/>
      <c r="H49" s="704"/>
      <c r="I49" s="704"/>
      <c r="J49" s="704"/>
      <c r="K49" s="704"/>
      <c r="L49" s="704"/>
      <c r="M49" s="704"/>
      <c r="N49" s="704"/>
      <c r="O49" s="704"/>
      <c r="P49" s="704"/>
      <c r="Q49" s="704"/>
      <c r="R49" s="704"/>
      <c r="S49" s="704"/>
      <c r="T49" s="705"/>
      <c r="U49" s="704"/>
      <c r="V49" s="705"/>
      <c r="W49" s="704"/>
      <c r="X49" s="705"/>
      <c r="Y49" s="704"/>
      <c r="Z49" s="705"/>
      <c r="AA49" s="704"/>
      <c r="AB49" s="705"/>
      <c r="AC49" s="704"/>
      <c r="AD49" s="705"/>
      <c r="AE49" s="704"/>
      <c r="AF49" s="705"/>
      <c r="AG49" s="704"/>
      <c r="AH49" s="705"/>
      <c r="AI49" s="704"/>
      <c r="AJ49" s="706"/>
      <c r="AK49" s="706"/>
    </row>
    <row r="50" spans="2:37" s="683" customFormat="1" ht="15" customHeight="1">
      <c r="B50" s="1429"/>
      <c r="C50" s="707"/>
      <c r="D50" s="684"/>
      <c r="E50" s="685"/>
      <c r="F50" s="686"/>
      <c r="G50" s="687"/>
      <c r="H50" s="688"/>
      <c r="I50" s="688"/>
      <c r="J50" s="688"/>
      <c r="K50" s="688"/>
      <c r="L50" s="688"/>
      <c r="M50" s="688"/>
      <c r="N50" s="688"/>
      <c r="O50" s="688"/>
      <c r="P50" s="688"/>
      <c r="Q50" s="688"/>
      <c r="R50" s="688"/>
      <c r="S50" s="688"/>
      <c r="T50" s="689"/>
      <c r="U50" s="688"/>
      <c r="V50" s="689"/>
      <c r="W50" s="688"/>
      <c r="X50" s="689"/>
      <c r="Y50" s="688"/>
      <c r="Z50" s="689"/>
      <c r="AA50" s="688"/>
      <c r="AB50" s="689"/>
      <c r="AC50" s="688"/>
      <c r="AD50" s="689"/>
      <c r="AE50" s="688"/>
      <c r="AF50" s="689"/>
      <c r="AG50" s="688"/>
      <c r="AH50" s="689"/>
      <c r="AI50" s="688"/>
      <c r="AJ50" s="690"/>
      <c r="AK50" s="690"/>
    </row>
    <row r="51" spans="2:37" s="683" customFormat="1" ht="15" customHeight="1">
      <c r="B51" s="1429"/>
      <c r="C51" s="707"/>
      <c r="D51" s="684"/>
      <c r="E51" s="685"/>
      <c r="F51" s="686"/>
      <c r="G51" s="687"/>
      <c r="H51" s="688"/>
      <c r="I51" s="688"/>
      <c r="J51" s="688"/>
      <c r="K51" s="688"/>
      <c r="L51" s="688"/>
      <c r="M51" s="688"/>
      <c r="N51" s="688"/>
      <c r="O51" s="688"/>
      <c r="P51" s="688"/>
      <c r="Q51" s="688"/>
      <c r="R51" s="688"/>
      <c r="S51" s="688"/>
      <c r="T51" s="689"/>
      <c r="U51" s="688"/>
      <c r="V51" s="689"/>
      <c r="W51" s="688"/>
      <c r="X51" s="689"/>
      <c r="Y51" s="688"/>
      <c r="Z51" s="689"/>
      <c r="AA51" s="688"/>
      <c r="AB51" s="689"/>
      <c r="AC51" s="688"/>
      <c r="AD51" s="689"/>
      <c r="AE51" s="688"/>
      <c r="AF51" s="689"/>
      <c r="AG51" s="688"/>
      <c r="AH51" s="689"/>
      <c r="AI51" s="688"/>
      <c r="AJ51" s="690"/>
      <c r="AK51" s="690"/>
    </row>
    <row r="52" spans="2:37" s="683" customFormat="1" ht="15" customHeight="1">
      <c r="B52" s="1430"/>
      <c r="C52" s="707"/>
      <c r="D52" s="709"/>
      <c r="E52" s="710"/>
      <c r="F52" s="711"/>
      <c r="G52" s="712"/>
      <c r="H52" s="713"/>
      <c r="I52" s="713"/>
      <c r="J52" s="713"/>
      <c r="K52" s="713"/>
      <c r="L52" s="713"/>
      <c r="M52" s="713"/>
      <c r="N52" s="713"/>
      <c r="O52" s="713"/>
      <c r="P52" s="713"/>
      <c r="Q52" s="713"/>
      <c r="R52" s="713"/>
      <c r="S52" s="713"/>
      <c r="T52" s="714"/>
      <c r="U52" s="713"/>
      <c r="V52" s="714"/>
      <c r="W52" s="713"/>
      <c r="X52" s="714"/>
      <c r="Y52" s="713"/>
      <c r="Z52" s="714"/>
      <c r="AA52" s="713"/>
      <c r="AB52" s="714"/>
      <c r="AC52" s="713"/>
      <c r="AD52" s="714"/>
      <c r="AE52" s="713"/>
      <c r="AF52" s="714"/>
      <c r="AG52" s="713"/>
      <c r="AH52" s="714"/>
      <c r="AI52" s="713"/>
      <c r="AJ52" s="715"/>
      <c r="AK52" s="715"/>
    </row>
    <row r="53" spans="2:37" s="683" customFormat="1" ht="15" customHeight="1">
      <c r="B53" s="1428" t="s">
        <v>330</v>
      </c>
      <c r="C53" s="699"/>
      <c r="D53" s="700"/>
      <c r="E53" s="701"/>
      <c r="F53" s="702"/>
      <c r="G53" s="703"/>
      <c r="H53" s="704"/>
      <c r="I53" s="704"/>
      <c r="J53" s="704"/>
      <c r="K53" s="704"/>
      <c r="L53" s="704"/>
      <c r="M53" s="704"/>
      <c r="N53" s="704"/>
      <c r="O53" s="704"/>
      <c r="P53" s="704"/>
      <c r="Q53" s="704"/>
      <c r="R53" s="704"/>
      <c r="S53" s="704"/>
      <c r="T53" s="705"/>
      <c r="U53" s="704"/>
      <c r="V53" s="705"/>
      <c r="W53" s="704"/>
      <c r="X53" s="705"/>
      <c r="Y53" s="704"/>
      <c r="Z53" s="705"/>
      <c r="AA53" s="704"/>
      <c r="AB53" s="705"/>
      <c r="AC53" s="704"/>
      <c r="AD53" s="705"/>
      <c r="AE53" s="704"/>
      <c r="AF53" s="705"/>
      <c r="AG53" s="704"/>
      <c r="AH53" s="705"/>
      <c r="AI53" s="704"/>
      <c r="AJ53" s="706"/>
      <c r="AK53" s="706"/>
    </row>
    <row r="54" spans="2:37" s="683" customFormat="1" ht="15" customHeight="1">
      <c r="B54" s="1429"/>
      <c r="C54" s="707"/>
      <c r="D54" s="684"/>
      <c r="E54" s="685"/>
      <c r="F54" s="686"/>
      <c r="G54" s="687"/>
      <c r="H54" s="688"/>
      <c r="I54" s="688"/>
      <c r="J54" s="688"/>
      <c r="K54" s="688"/>
      <c r="L54" s="688"/>
      <c r="M54" s="688"/>
      <c r="N54" s="688"/>
      <c r="O54" s="688"/>
      <c r="P54" s="688"/>
      <c r="Q54" s="688"/>
      <c r="R54" s="688"/>
      <c r="S54" s="688"/>
      <c r="T54" s="689"/>
      <c r="U54" s="688"/>
      <c r="V54" s="689"/>
      <c r="W54" s="688"/>
      <c r="X54" s="689"/>
      <c r="Y54" s="688"/>
      <c r="Z54" s="689"/>
      <c r="AA54" s="688"/>
      <c r="AB54" s="689"/>
      <c r="AC54" s="688"/>
      <c r="AD54" s="689"/>
      <c r="AE54" s="688"/>
      <c r="AF54" s="689"/>
      <c r="AG54" s="688"/>
      <c r="AH54" s="689"/>
      <c r="AI54" s="688"/>
      <c r="AJ54" s="690"/>
      <c r="AK54" s="690"/>
    </row>
    <row r="55" spans="2:37" s="683" customFormat="1" ht="15" customHeight="1">
      <c r="B55" s="1429"/>
      <c r="C55" s="707"/>
      <c r="D55" s="684"/>
      <c r="E55" s="685"/>
      <c r="F55" s="686"/>
      <c r="G55" s="687"/>
      <c r="H55" s="688"/>
      <c r="I55" s="688"/>
      <c r="J55" s="688"/>
      <c r="K55" s="688"/>
      <c r="L55" s="688"/>
      <c r="M55" s="688"/>
      <c r="N55" s="688"/>
      <c r="O55" s="688"/>
      <c r="P55" s="688"/>
      <c r="Q55" s="688"/>
      <c r="R55" s="688"/>
      <c r="S55" s="688"/>
      <c r="T55" s="689"/>
      <c r="U55" s="688"/>
      <c r="V55" s="689"/>
      <c r="W55" s="688"/>
      <c r="X55" s="689"/>
      <c r="Y55" s="688"/>
      <c r="Z55" s="689"/>
      <c r="AA55" s="688"/>
      <c r="AB55" s="689"/>
      <c r="AC55" s="688"/>
      <c r="AD55" s="689"/>
      <c r="AE55" s="688"/>
      <c r="AF55" s="689"/>
      <c r="AG55" s="688"/>
      <c r="AH55" s="689"/>
      <c r="AI55" s="688"/>
      <c r="AJ55" s="690"/>
      <c r="AK55" s="690"/>
    </row>
    <row r="56" spans="2:37" s="683" customFormat="1" ht="15" customHeight="1">
      <c r="B56" s="1430"/>
      <c r="C56" s="708"/>
      <c r="D56" s="692"/>
      <c r="E56" s="693"/>
      <c r="F56" s="694"/>
      <c r="G56" s="695"/>
      <c r="H56" s="696"/>
      <c r="I56" s="696"/>
      <c r="J56" s="696"/>
      <c r="K56" s="696"/>
      <c r="L56" s="696"/>
      <c r="M56" s="696"/>
      <c r="N56" s="696"/>
      <c r="O56" s="696"/>
      <c r="P56" s="696"/>
      <c r="Q56" s="696"/>
      <c r="R56" s="696"/>
      <c r="S56" s="696"/>
      <c r="T56" s="697"/>
      <c r="U56" s="696"/>
      <c r="V56" s="697"/>
      <c r="W56" s="696"/>
      <c r="X56" s="697"/>
      <c r="Y56" s="696"/>
      <c r="Z56" s="697"/>
      <c r="AA56" s="696"/>
      <c r="AB56" s="697"/>
      <c r="AC56" s="696"/>
      <c r="AD56" s="697"/>
      <c r="AE56" s="696"/>
      <c r="AF56" s="697"/>
      <c r="AG56" s="696"/>
      <c r="AH56" s="697"/>
      <c r="AI56" s="696"/>
      <c r="AJ56" s="698"/>
      <c r="AK56" s="698"/>
    </row>
    <row r="57" spans="2:37" s="683" customFormat="1" ht="15" customHeight="1">
      <c r="B57" s="1428" t="s">
        <v>290</v>
      </c>
      <c r="C57" s="699"/>
      <c r="D57" s="700"/>
      <c r="E57" s="701"/>
      <c r="F57" s="702"/>
      <c r="G57" s="703"/>
      <c r="H57" s="704"/>
      <c r="I57" s="704"/>
      <c r="J57" s="704"/>
      <c r="K57" s="704"/>
      <c r="L57" s="704"/>
      <c r="M57" s="704"/>
      <c r="N57" s="704"/>
      <c r="O57" s="704"/>
      <c r="P57" s="704"/>
      <c r="Q57" s="704"/>
      <c r="R57" s="704"/>
      <c r="S57" s="704"/>
      <c r="T57" s="705"/>
      <c r="U57" s="704"/>
      <c r="V57" s="705"/>
      <c r="W57" s="704"/>
      <c r="X57" s="705"/>
      <c r="Y57" s="704"/>
      <c r="Z57" s="705"/>
      <c r="AA57" s="704"/>
      <c r="AB57" s="705"/>
      <c r="AC57" s="704"/>
      <c r="AD57" s="705"/>
      <c r="AE57" s="704"/>
      <c r="AF57" s="705"/>
      <c r="AG57" s="704"/>
      <c r="AH57" s="705"/>
      <c r="AI57" s="704"/>
      <c r="AJ57" s="706"/>
      <c r="AK57" s="706"/>
    </row>
    <row r="58" spans="2:37" s="683" customFormat="1" ht="15" customHeight="1">
      <c r="B58" s="1429"/>
      <c r="C58" s="707"/>
      <c r="D58" s="684"/>
      <c r="E58" s="685"/>
      <c r="F58" s="686"/>
      <c r="G58" s="687"/>
      <c r="H58" s="688"/>
      <c r="I58" s="688"/>
      <c r="J58" s="688"/>
      <c r="K58" s="688"/>
      <c r="L58" s="688"/>
      <c r="M58" s="688"/>
      <c r="N58" s="688"/>
      <c r="O58" s="688"/>
      <c r="P58" s="688"/>
      <c r="Q58" s="688"/>
      <c r="R58" s="688"/>
      <c r="S58" s="688"/>
      <c r="T58" s="689"/>
      <c r="U58" s="688"/>
      <c r="V58" s="689"/>
      <c r="W58" s="688"/>
      <c r="X58" s="689"/>
      <c r="Y58" s="688"/>
      <c r="Z58" s="689"/>
      <c r="AA58" s="688"/>
      <c r="AB58" s="689"/>
      <c r="AC58" s="688"/>
      <c r="AD58" s="689"/>
      <c r="AE58" s="688"/>
      <c r="AF58" s="689"/>
      <c r="AG58" s="688"/>
      <c r="AH58" s="689"/>
      <c r="AI58" s="688"/>
      <c r="AJ58" s="690"/>
      <c r="AK58" s="690"/>
    </row>
    <row r="59" spans="2:37" s="683" customFormat="1" ht="15" customHeight="1">
      <c r="B59" s="1429"/>
      <c r="C59" s="707"/>
      <c r="D59" s="684"/>
      <c r="E59" s="685"/>
      <c r="F59" s="686"/>
      <c r="G59" s="687"/>
      <c r="H59" s="688"/>
      <c r="I59" s="688"/>
      <c r="J59" s="688"/>
      <c r="K59" s="688"/>
      <c r="L59" s="688"/>
      <c r="M59" s="688"/>
      <c r="N59" s="688"/>
      <c r="O59" s="688"/>
      <c r="P59" s="688"/>
      <c r="Q59" s="688"/>
      <c r="R59" s="688"/>
      <c r="S59" s="688"/>
      <c r="T59" s="689"/>
      <c r="U59" s="688"/>
      <c r="V59" s="689"/>
      <c r="W59" s="688"/>
      <c r="X59" s="689"/>
      <c r="Y59" s="688"/>
      <c r="Z59" s="689"/>
      <c r="AA59" s="688"/>
      <c r="AB59" s="689"/>
      <c r="AC59" s="688"/>
      <c r="AD59" s="689"/>
      <c r="AE59" s="688"/>
      <c r="AF59" s="689"/>
      <c r="AG59" s="688"/>
      <c r="AH59" s="689"/>
      <c r="AI59" s="688"/>
      <c r="AJ59" s="690"/>
      <c r="AK59" s="690"/>
    </row>
    <row r="60" spans="2:37" s="683" customFormat="1" ht="15" customHeight="1">
      <c r="B60" s="1430"/>
      <c r="C60" s="708"/>
      <c r="D60" s="692"/>
      <c r="E60" s="693"/>
      <c r="F60" s="694"/>
      <c r="G60" s="695"/>
      <c r="H60" s="696"/>
      <c r="I60" s="696"/>
      <c r="J60" s="696"/>
      <c r="K60" s="696"/>
      <c r="L60" s="696"/>
      <c r="M60" s="696"/>
      <c r="N60" s="696"/>
      <c r="O60" s="696"/>
      <c r="P60" s="696"/>
      <c r="Q60" s="696"/>
      <c r="R60" s="696"/>
      <c r="S60" s="696"/>
      <c r="T60" s="697"/>
      <c r="U60" s="696"/>
      <c r="V60" s="697"/>
      <c r="W60" s="696"/>
      <c r="X60" s="697"/>
      <c r="Y60" s="696"/>
      <c r="Z60" s="697"/>
      <c r="AA60" s="696"/>
      <c r="AB60" s="697"/>
      <c r="AC60" s="696"/>
      <c r="AD60" s="697"/>
      <c r="AE60" s="696"/>
      <c r="AF60" s="697"/>
      <c r="AG60" s="696"/>
      <c r="AH60" s="697"/>
      <c r="AI60" s="696"/>
      <c r="AJ60" s="698"/>
      <c r="AK60" s="698"/>
    </row>
    <row r="61" spans="2:37" s="683" customFormat="1" ht="15" customHeight="1">
      <c r="B61" s="1404" t="s">
        <v>327</v>
      </c>
      <c r="C61" s="1405"/>
      <c r="D61" s="1405"/>
      <c r="E61" s="1405"/>
      <c r="F61" s="1406"/>
      <c r="G61" s="716"/>
      <c r="H61" s="717"/>
      <c r="I61" s="717"/>
      <c r="J61" s="717"/>
      <c r="K61" s="717"/>
      <c r="L61" s="717"/>
      <c r="M61" s="717"/>
      <c r="N61" s="717"/>
      <c r="O61" s="717"/>
      <c r="P61" s="717"/>
      <c r="Q61" s="717"/>
      <c r="R61" s="717"/>
      <c r="S61" s="717"/>
      <c r="T61" s="718"/>
      <c r="U61" s="717"/>
      <c r="V61" s="718"/>
      <c r="W61" s="717"/>
      <c r="X61" s="718"/>
      <c r="Y61" s="717"/>
      <c r="Z61" s="718"/>
      <c r="AA61" s="717"/>
      <c r="AB61" s="718"/>
      <c r="AC61" s="717"/>
      <c r="AD61" s="718"/>
      <c r="AE61" s="717"/>
      <c r="AF61" s="718"/>
      <c r="AG61" s="717"/>
      <c r="AH61" s="718"/>
      <c r="AI61" s="717"/>
      <c r="AJ61" s="719"/>
      <c r="AK61" s="720"/>
    </row>
    <row r="62" spans="2:37" s="683" customFormat="1" ht="15" customHeight="1">
      <c r="B62" s="1" t="s">
        <v>333</v>
      </c>
      <c r="C62" s="1"/>
      <c r="D62" s="1"/>
      <c r="E62" s="1"/>
      <c r="F62" s="130"/>
      <c r="G62" s="130"/>
      <c r="H62" s="130"/>
      <c r="I62" s="130"/>
      <c r="J62" s="130"/>
      <c r="K62" s="130"/>
      <c r="L62" s="130"/>
      <c r="M62" s="130"/>
      <c r="N62" s="130"/>
      <c r="O62" s="130"/>
      <c r="P62" s="130"/>
      <c r="Q62" s="130"/>
      <c r="R62" s="130"/>
      <c r="S62" s="130"/>
      <c r="T62" s="130"/>
      <c r="U62" s="130"/>
      <c r="V62" s="1"/>
      <c r="X62" s="1"/>
      <c r="Y62" s="1"/>
      <c r="Z62" s="1"/>
      <c r="AA62" s="1"/>
      <c r="AB62" s="1"/>
    </row>
    <row r="63" spans="2:37" s="683" customFormat="1" ht="15" customHeight="1">
      <c r="B63" s="1" t="s">
        <v>334</v>
      </c>
      <c r="C63" s="1"/>
      <c r="D63" s="1"/>
      <c r="E63" s="1"/>
      <c r="F63" s="130"/>
      <c r="G63" s="130"/>
      <c r="H63" s="130"/>
      <c r="I63" s="130"/>
      <c r="J63" s="130"/>
      <c r="K63" s="130"/>
      <c r="L63" s="130"/>
      <c r="M63" s="130"/>
      <c r="N63" s="130"/>
      <c r="O63" s="130"/>
      <c r="P63" s="130"/>
      <c r="Q63" s="130"/>
      <c r="R63" s="130"/>
      <c r="S63" s="130"/>
      <c r="T63" s="130"/>
      <c r="U63" s="130"/>
      <c r="V63" s="130"/>
      <c r="W63" s="130"/>
      <c r="X63" s="1"/>
      <c r="Y63" s="1"/>
      <c r="Z63" s="1"/>
      <c r="AA63" s="1"/>
      <c r="AB63" s="1"/>
    </row>
    <row r="64" spans="2:37" s="683" customFormat="1" ht="15" customHeight="1">
      <c r="B64" s="1" t="s">
        <v>335</v>
      </c>
      <c r="C64" s="1"/>
      <c r="D64" s="1"/>
      <c r="E64" s="1"/>
      <c r="F64" s="130"/>
      <c r="G64" s="130"/>
      <c r="H64" s="130"/>
      <c r="I64" s="130"/>
      <c r="J64" s="130"/>
      <c r="K64" s="130"/>
      <c r="L64" s="130"/>
      <c r="M64" s="130"/>
      <c r="N64" s="130"/>
      <c r="O64" s="130"/>
      <c r="P64" s="130"/>
      <c r="Q64" s="130"/>
      <c r="R64" s="130"/>
      <c r="S64" s="130"/>
      <c r="T64" s="130"/>
      <c r="U64" s="130"/>
      <c r="V64" s="130"/>
      <c r="W64" s="130"/>
      <c r="X64" s="1"/>
      <c r="Y64" s="1"/>
      <c r="Z64" s="1"/>
      <c r="AA64" s="1"/>
      <c r="AB64" s="1"/>
    </row>
  </sheetData>
  <mergeCells count="22">
    <mergeCell ref="F4:F6"/>
    <mergeCell ref="B41:B44"/>
    <mergeCell ref="B45:B48"/>
    <mergeCell ref="B4:C6"/>
    <mergeCell ref="D4:D6"/>
    <mergeCell ref="E4:E6"/>
    <mergeCell ref="B61:F61"/>
    <mergeCell ref="AK4:AK6"/>
    <mergeCell ref="B7:AK7"/>
    <mergeCell ref="B36:AK36"/>
    <mergeCell ref="B32:C35"/>
    <mergeCell ref="G4:AJ4"/>
    <mergeCell ref="B8:C11"/>
    <mergeCell ref="B12:C15"/>
    <mergeCell ref="B16:C19"/>
    <mergeCell ref="B20:C23"/>
    <mergeCell ref="B24:C27"/>
    <mergeCell ref="B28:C31"/>
    <mergeCell ref="B49:B52"/>
    <mergeCell ref="B53:B56"/>
    <mergeCell ref="B57:B60"/>
    <mergeCell ref="B37:B40"/>
  </mergeCells>
  <phoneticPr fontId="3"/>
  <pageMargins left="0.70866141732283472" right="0.70866141732283472" top="0.74803149606299213" bottom="0.74803149606299213" header="0.31496062992125984" footer="0.31496062992125984"/>
  <pageSetup paperSize="8"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3"/>
  <sheetViews>
    <sheetView showGridLines="0" view="pageBreakPreview" zoomScaleNormal="100" zoomScaleSheetLayoutView="100" workbookViewId="0">
      <selection activeCell="B24" sqref="B24"/>
    </sheetView>
  </sheetViews>
  <sheetFormatPr defaultColWidth="9" defaultRowHeight="24" customHeight="1"/>
  <cols>
    <col min="1" max="1" width="6.375" style="7" customWidth="1"/>
    <col min="2" max="2" width="7.75" style="7" customWidth="1"/>
    <col min="3" max="3" width="58.875" style="7" customWidth="1"/>
    <col min="4" max="4" width="6.375" style="7" customWidth="1"/>
    <col min="5" max="16384" width="9" style="7"/>
  </cols>
  <sheetData>
    <row r="1" spans="1:4" ht="22.5" customHeight="1">
      <c r="C1" s="117" t="s">
        <v>118</v>
      </c>
    </row>
    <row r="2" spans="1:4" ht="22.5" customHeight="1">
      <c r="C2" s="118" t="s">
        <v>119</v>
      </c>
    </row>
    <row r="3" spans="1:4" ht="22.5" customHeight="1"/>
    <row r="4" spans="1:4" ht="22.5" customHeight="1">
      <c r="A4" s="1067"/>
      <c r="B4" s="1067"/>
      <c r="C4" s="1067"/>
    </row>
    <row r="5" spans="1:4" ht="22.5" customHeight="1">
      <c r="A5" s="1068"/>
      <c r="B5" s="1068"/>
      <c r="C5" s="1068"/>
      <c r="D5" s="116"/>
    </row>
    <row r="6" spans="1:4" ht="22.5" customHeight="1">
      <c r="A6" s="1067"/>
      <c r="B6" s="1067"/>
      <c r="C6" s="1067"/>
      <c r="D6" s="116"/>
    </row>
    <row r="7" spans="1:4" s="668" customFormat="1" ht="22.5" customHeight="1">
      <c r="A7" s="1072"/>
      <c r="B7" s="1072"/>
      <c r="C7" s="1072"/>
    </row>
    <row r="8" spans="1:4" s="668" customFormat="1" ht="22.5" customHeight="1"/>
    <row r="9" spans="1:4" s="668" customFormat="1" ht="61.5" customHeight="1">
      <c r="A9" s="1069" t="s">
        <v>187</v>
      </c>
      <c r="B9" s="1070"/>
      <c r="C9" s="1070"/>
    </row>
    <row r="10" spans="1:4" s="668" customFormat="1" ht="22.5" customHeight="1"/>
    <row r="11" spans="1:4" s="668" customFormat="1" ht="22.5" customHeight="1">
      <c r="A11" s="1071"/>
      <c r="B11" s="1071"/>
      <c r="C11" s="1071"/>
    </row>
    <row r="12" spans="1:4" s="668" customFormat="1" ht="22.5" customHeight="1"/>
    <row r="13" spans="1:4" s="668" customFormat="1" ht="22.5" customHeight="1"/>
    <row r="14" spans="1:4" s="668" customFormat="1" ht="22.5" customHeight="1"/>
    <row r="15" spans="1:4" s="668" customFormat="1" ht="22.5" customHeight="1"/>
    <row r="16" spans="1:4" s="668" customFormat="1" ht="22.5" customHeight="1">
      <c r="B16" s="669"/>
    </row>
    <row r="17" s="668" customFormat="1" ht="22.5" customHeight="1"/>
    <row r="18" s="668" customFormat="1" ht="22.5" customHeight="1"/>
    <row r="19" s="668" customFormat="1" ht="22.5" customHeight="1"/>
    <row r="20" s="668" customFormat="1" ht="22.5" customHeight="1"/>
    <row r="21" s="668" customFormat="1" ht="22.5" customHeight="1"/>
    <row r="22" s="668" customFormat="1" ht="22.5" customHeight="1"/>
    <row r="23" s="668" customFormat="1" ht="22.5" customHeight="1"/>
    <row r="24" s="668" customFormat="1" ht="22.5" customHeight="1"/>
    <row r="25" s="668" customFormat="1" ht="22.5" customHeight="1"/>
    <row r="26" s="668" customFormat="1" ht="22.5" customHeight="1"/>
    <row r="27" s="668" customFormat="1" ht="22.5" customHeight="1"/>
    <row r="28" s="668" customFormat="1" ht="24" customHeight="1"/>
    <row r="29" s="668" customFormat="1" ht="24" customHeight="1"/>
    <row r="30" s="668" customFormat="1" ht="24" customHeight="1"/>
    <row r="31" s="668" customFormat="1" ht="24" customHeight="1"/>
    <row r="32" s="668" customFormat="1" ht="24" customHeight="1"/>
    <row r="33" s="668" customFormat="1" ht="24" customHeight="1"/>
  </sheetData>
  <mergeCells count="6">
    <mergeCell ref="A4:C4"/>
    <mergeCell ref="A5:C5"/>
    <mergeCell ref="A6:C6"/>
    <mergeCell ref="A9:C9"/>
    <mergeCell ref="A11:C11"/>
    <mergeCell ref="A7:C7"/>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58"/>
  <sheetViews>
    <sheetView showGridLines="0" view="pageBreakPreview" zoomScale="60" zoomScaleNormal="100" workbookViewId="0"/>
  </sheetViews>
  <sheetFormatPr defaultColWidth="9" defaultRowHeight="14.25"/>
  <cols>
    <col min="1" max="1" width="2.875" style="909" customWidth="1"/>
    <col min="2" max="3" width="2.5" style="9" customWidth="1"/>
    <col min="4" max="4" width="2.875" style="9" customWidth="1"/>
    <col min="5" max="6" width="2.875" style="2" customWidth="1"/>
    <col min="7" max="7" width="4" style="2" customWidth="1"/>
    <col min="8" max="8" width="72.375" style="2" customWidth="1"/>
    <col min="9" max="9" width="12.875" style="11" customWidth="1"/>
    <col min="10" max="10" width="10.25" style="3" customWidth="1"/>
    <col min="11" max="12" width="10.25" style="909" customWidth="1"/>
    <col min="13" max="34" width="10.625" style="909" customWidth="1"/>
    <col min="35" max="35" width="14.625" style="909" customWidth="1"/>
    <col min="36" max="36" width="29.125" style="909" bestFit="1" customWidth="1"/>
    <col min="37" max="37" width="13.875" style="909" customWidth="1"/>
    <col min="38" max="38" width="2.5" style="909" customWidth="1"/>
    <col min="39" max="16384" width="9" style="909"/>
  </cols>
  <sheetData>
    <row r="1" spans="1:37">
      <c r="A1" s="908"/>
    </row>
    <row r="2" spans="1:37" s="40" customFormat="1" ht="21.75" customHeight="1">
      <c r="A2" s="39"/>
      <c r="B2" s="4"/>
      <c r="C2" s="4"/>
      <c r="D2" s="4"/>
      <c r="E2" s="4"/>
      <c r="F2" s="4"/>
      <c r="G2" s="4"/>
      <c r="H2" s="4"/>
      <c r="I2" s="4"/>
      <c r="J2" s="4"/>
      <c r="K2" s="1073"/>
      <c r="L2" s="1073"/>
      <c r="M2" s="1073"/>
      <c r="N2" s="1073"/>
      <c r="O2" s="1073"/>
      <c r="P2" s="1073"/>
      <c r="Q2" s="1073"/>
      <c r="R2" s="1073"/>
      <c r="S2" s="1073"/>
      <c r="T2" s="1073"/>
      <c r="U2" s="1073"/>
      <c r="V2" s="1073"/>
      <c r="W2" s="1073"/>
      <c r="X2" s="1073"/>
      <c r="Y2" s="1073"/>
      <c r="Z2" s="1073"/>
      <c r="AA2" s="1073"/>
      <c r="AB2" s="1073"/>
      <c r="AC2" s="1073"/>
      <c r="AD2" s="1073"/>
      <c r="AE2" s="1073"/>
      <c r="AF2" s="1073"/>
      <c r="AG2" s="8"/>
      <c r="AH2" s="8"/>
      <c r="AI2" s="4"/>
      <c r="AJ2" s="4"/>
      <c r="AK2" s="149" t="s">
        <v>120</v>
      </c>
    </row>
    <row r="3" spans="1:37" s="34" customFormat="1" ht="16.5" customHeight="1" thickBot="1">
      <c r="B3" s="17"/>
      <c r="C3" s="113"/>
      <c r="D3" s="113"/>
      <c r="E3" s="113"/>
      <c r="F3" s="113"/>
      <c r="G3" s="11"/>
      <c r="H3" s="11"/>
      <c r="I3" s="11"/>
      <c r="J3" s="11"/>
      <c r="K3" s="42"/>
      <c r="L3" s="42"/>
      <c r="M3" s="42"/>
      <c r="N3" s="42"/>
      <c r="O3" s="42"/>
      <c r="P3" s="42"/>
      <c r="Q3" s="42"/>
      <c r="R3" s="42"/>
      <c r="S3" s="42"/>
      <c r="T3" s="42"/>
      <c r="U3" s="42"/>
      <c r="V3" s="42"/>
      <c r="W3" s="42"/>
      <c r="X3" s="42"/>
      <c r="Y3" s="42"/>
      <c r="Z3" s="42"/>
      <c r="AA3" s="42"/>
      <c r="AB3" s="42"/>
      <c r="AC3" s="42"/>
      <c r="AD3" s="42"/>
      <c r="AE3" s="42"/>
      <c r="AF3" s="42"/>
      <c r="AG3" s="42"/>
      <c r="AH3" s="42"/>
      <c r="AI3" s="11"/>
      <c r="AJ3" s="12"/>
      <c r="AK3" s="11"/>
    </row>
    <row r="4" spans="1:37" s="34" customFormat="1" ht="20.25" customHeight="1">
      <c r="B4" s="1080" t="s">
        <v>413</v>
      </c>
      <c r="C4" s="1081"/>
      <c r="D4" s="1081"/>
      <c r="E4" s="1081"/>
      <c r="F4" s="1081"/>
      <c r="G4" s="1081"/>
      <c r="H4" s="1081"/>
      <c r="I4" s="1093"/>
      <c r="J4" s="1088" t="s">
        <v>117</v>
      </c>
      <c r="K4" s="1089"/>
      <c r="L4" s="1089"/>
      <c r="M4" s="1089"/>
      <c r="N4" s="1089"/>
      <c r="O4" s="1089"/>
      <c r="P4" s="1089"/>
      <c r="Q4" s="1089"/>
      <c r="R4" s="1089"/>
      <c r="S4" s="1089"/>
      <c r="T4" s="1089"/>
      <c r="U4" s="1089"/>
      <c r="V4" s="1089"/>
      <c r="W4" s="1089"/>
      <c r="X4" s="1089"/>
      <c r="Y4" s="1089"/>
      <c r="Z4" s="1089"/>
      <c r="AA4" s="1089"/>
      <c r="AB4" s="1089"/>
      <c r="AC4" s="1089"/>
      <c r="AD4" s="1089"/>
      <c r="AE4" s="1089"/>
      <c r="AF4" s="1089"/>
      <c r="AG4" s="1089"/>
      <c r="AH4" s="1089"/>
      <c r="AI4" s="1090"/>
      <c r="AJ4" s="1080" t="s">
        <v>28</v>
      </c>
      <c r="AK4" s="1086"/>
    </row>
    <row r="5" spans="1:37" s="34" customFormat="1" ht="21" customHeight="1">
      <c r="B5" s="1082"/>
      <c r="C5" s="1083"/>
      <c r="D5" s="1083"/>
      <c r="E5" s="1083"/>
      <c r="F5" s="1083"/>
      <c r="G5" s="1083"/>
      <c r="H5" s="1083"/>
      <c r="I5" s="1094"/>
      <c r="J5" s="114" t="s">
        <v>91</v>
      </c>
      <c r="K5" s="115" t="s">
        <v>46</v>
      </c>
      <c r="L5" s="114" t="s">
        <v>30</v>
      </c>
      <c r="M5" s="114" t="s">
        <v>31</v>
      </c>
      <c r="N5" s="114" t="s">
        <v>32</v>
      </c>
      <c r="O5" s="114" t="s">
        <v>33</v>
      </c>
      <c r="P5" s="114" t="s">
        <v>34</v>
      </c>
      <c r="Q5" s="114" t="s">
        <v>35</v>
      </c>
      <c r="R5" s="114" t="s">
        <v>36</v>
      </c>
      <c r="S5" s="114" t="s">
        <v>37</v>
      </c>
      <c r="T5" s="114" t="s">
        <v>38</v>
      </c>
      <c r="U5" s="114" t="s">
        <v>39</v>
      </c>
      <c r="V5" s="114" t="s">
        <v>40</v>
      </c>
      <c r="W5" s="114" t="s">
        <v>41</v>
      </c>
      <c r="X5" s="114" t="s">
        <v>42</v>
      </c>
      <c r="Y5" s="114" t="s">
        <v>43</v>
      </c>
      <c r="Z5" s="114" t="s">
        <v>44</v>
      </c>
      <c r="AA5" s="114" t="s">
        <v>57</v>
      </c>
      <c r="AB5" s="114" t="s">
        <v>58</v>
      </c>
      <c r="AC5" s="114" t="s">
        <v>59</v>
      </c>
      <c r="AD5" s="114" t="s">
        <v>60</v>
      </c>
      <c r="AE5" s="114" t="s">
        <v>61</v>
      </c>
      <c r="AF5" s="114" t="s">
        <v>62</v>
      </c>
      <c r="AG5" s="114" t="s">
        <v>93</v>
      </c>
      <c r="AH5" s="114" t="s">
        <v>94</v>
      </c>
      <c r="AI5" s="1099" t="s">
        <v>50</v>
      </c>
      <c r="AJ5" s="1082"/>
      <c r="AK5" s="1087"/>
    </row>
    <row r="6" spans="1:37" s="34" customFormat="1" ht="21" customHeight="1" thickBot="1">
      <c r="B6" s="1091"/>
      <c r="C6" s="1095"/>
      <c r="D6" s="1095"/>
      <c r="E6" s="1095"/>
      <c r="F6" s="1095"/>
      <c r="G6" s="1095"/>
      <c r="H6" s="1095"/>
      <c r="I6" s="1096"/>
      <c r="J6" s="38" t="s">
        <v>414</v>
      </c>
      <c r="K6" s="37" t="s">
        <v>47</v>
      </c>
      <c r="L6" s="38" t="s">
        <v>48</v>
      </c>
      <c r="M6" s="38" t="s">
        <v>14</v>
      </c>
      <c r="N6" s="38" t="s">
        <v>15</v>
      </c>
      <c r="O6" s="38" t="s">
        <v>16</v>
      </c>
      <c r="P6" s="38" t="s">
        <v>17</v>
      </c>
      <c r="Q6" s="38" t="s">
        <v>18</v>
      </c>
      <c r="R6" s="38" t="s">
        <v>19</v>
      </c>
      <c r="S6" s="38" t="s">
        <v>20</v>
      </c>
      <c r="T6" s="38" t="s">
        <v>21</v>
      </c>
      <c r="U6" s="38" t="s">
        <v>22</v>
      </c>
      <c r="V6" s="38" t="s">
        <v>23</v>
      </c>
      <c r="W6" s="38" t="s">
        <v>24</v>
      </c>
      <c r="X6" s="38" t="s">
        <v>25</v>
      </c>
      <c r="Y6" s="38" t="s">
        <v>26</v>
      </c>
      <c r="Z6" s="38" t="s">
        <v>27</v>
      </c>
      <c r="AA6" s="38" t="s">
        <v>51</v>
      </c>
      <c r="AB6" s="38" t="s">
        <v>52</v>
      </c>
      <c r="AC6" s="38" t="s">
        <v>53</v>
      </c>
      <c r="AD6" s="38" t="s">
        <v>54</v>
      </c>
      <c r="AE6" s="38" t="s">
        <v>55</v>
      </c>
      <c r="AF6" s="38" t="s">
        <v>56</v>
      </c>
      <c r="AG6" s="38" t="s">
        <v>95</v>
      </c>
      <c r="AH6" s="38" t="s">
        <v>96</v>
      </c>
      <c r="AI6" s="1085"/>
      <c r="AJ6" s="1091"/>
      <c r="AK6" s="1092"/>
    </row>
    <row r="7" spans="1:37" s="34" customFormat="1" ht="26.1" customHeight="1">
      <c r="B7" s="103" t="s">
        <v>112</v>
      </c>
      <c r="C7" s="104"/>
      <c r="D7" s="90"/>
      <c r="E7" s="90"/>
      <c r="F7" s="90"/>
      <c r="G7" s="90"/>
      <c r="H7" s="90"/>
      <c r="I7" s="90" t="s">
        <v>11</v>
      </c>
      <c r="J7" s="91"/>
      <c r="K7" s="91"/>
      <c r="L7" s="91"/>
      <c r="M7" s="91"/>
      <c r="N7" s="92">
        <f>ROUND(33527*(9/12),0)</f>
        <v>25145</v>
      </c>
      <c r="O7" s="92">
        <v>32990</v>
      </c>
      <c r="P7" s="92">
        <v>32578</v>
      </c>
      <c r="Q7" s="92">
        <v>32168</v>
      </c>
      <c r="R7" s="92">
        <v>32168</v>
      </c>
      <c r="S7" s="92">
        <v>32168</v>
      </c>
      <c r="T7" s="92">
        <v>32168</v>
      </c>
      <c r="U7" s="92">
        <v>32168</v>
      </c>
      <c r="V7" s="92">
        <v>32168</v>
      </c>
      <c r="W7" s="92">
        <v>32168</v>
      </c>
      <c r="X7" s="92">
        <v>32168</v>
      </c>
      <c r="Y7" s="92">
        <v>32168</v>
      </c>
      <c r="Z7" s="92">
        <v>32168</v>
      </c>
      <c r="AA7" s="92">
        <v>32168</v>
      </c>
      <c r="AB7" s="92">
        <v>32168</v>
      </c>
      <c r="AC7" s="92">
        <v>32168</v>
      </c>
      <c r="AD7" s="92">
        <v>32168</v>
      </c>
      <c r="AE7" s="92">
        <v>32168</v>
      </c>
      <c r="AF7" s="92">
        <v>32168</v>
      </c>
      <c r="AG7" s="92">
        <v>32168</v>
      </c>
      <c r="AH7" s="92">
        <f>ROUND(32168*(3/12),0)</f>
        <v>8042</v>
      </c>
      <c r="AI7" s="93"/>
      <c r="AJ7" s="1074" t="s">
        <v>114</v>
      </c>
      <c r="AK7" s="1075"/>
    </row>
    <row r="8" spans="1:37" s="34" customFormat="1" ht="26.1" customHeight="1">
      <c r="B8" s="105" t="s">
        <v>113</v>
      </c>
      <c r="C8" s="106"/>
      <c r="D8" s="94"/>
      <c r="E8" s="94"/>
      <c r="F8" s="94"/>
      <c r="G8" s="94"/>
      <c r="H8" s="94"/>
      <c r="I8" s="94" t="s">
        <v>11</v>
      </c>
      <c r="J8" s="95"/>
      <c r="K8" s="95"/>
      <c r="L8" s="95"/>
      <c r="M8" s="95"/>
      <c r="N8" s="96">
        <f>SUM(N9:N12)</f>
        <v>4032</v>
      </c>
      <c r="O8" s="96">
        <f>SUM(O9:O12)</f>
        <v>5259</v>
      </c>
      <c r="P8" s="96">
        <f t="shared" ref="P8:AG8" si="0">SUM(P9:P12)</f>
        <v>5182</v>
      </c>
      <c r="Q8" s="96">
        <f t="shared" si="0"/>
        <v>5094</v>
      </c>
      <c r="R8" s="96">
        <f t="shared" si="0"/>
        <v>5094</v>
      </c>
      <c r="S8" s="96">
        <f t="shared" si="0"/>
        <v>5094</v>
      </c>
      <c r="T8" s="96">
        <f t="shared" si="0"/>
        <v>5094</v>
      </c>
      <c r="U8" s="96">
        <f t="shared" si="0"/>
        <v>5094</v>
      </c>
      <c r="V8" s="96">
        <f t="shared" si="0"/>
        <v>5094</v>
      </c>
      <c r="W8" s="96">
        <f t="shared" si="0"/>
        <v>5094</v>
      </c>
      <c r="X8" s="96">
        <f t="shared" si="0"/>
        <v>5094</v>
      </c>
      <c r="Y8" s="96">
        <f t="shared" si="0"/>
        <v>5094</v>
      </c>
      <c r="Z8" s="96">
        <f t="shared" si="0"/>
        <v>5094</v>
      </c>
      <c r="AA8" s="96">
        <f t="shared" si="0"/>
        <v>5094</v>
      </c>
      <c r="AB8" s="96">
        <f t="shared" si="0"/>
        <v>5094</v>
      </c>
      <c r="AC8" s="96">
        <f t="shared" si="0"/>
        <v>5094</v>
      </c>
      <c r="AD8" s="96">
        <f t="shared" si="0"/>
        <v>5094</v>
      </c>
      <c r="AE8" s="96">
        <f t="shared" si="0"/>
        <v>5094</v>
      </c>
      <c r="AF8" s="96">
        <f t="shared" si="0"/>
        <v>5094</v>
      </c>
      <c r="AG8" s="96">
        <f t="shared" si="0"/>
        <v>5094</v>
      </c>
      <c r="AH8" s="96">
        <f>SUM(AH9:AH12)</f>
        <v>1274</v>
      </c>
      <c r="AI8" s="97"/>
      <c r="AJ8" s="1076"/>
      <c r="AK8" s="1077"/>
    </row>
    <row r="9" spans="1:37" s="34" customFormat="1" ht="26.1" customHeight="1">
      <c r="B9" s="107"/>
      <c r="C9" s="108" t="s">
        <v>107</v>
      </c>
      <c r="D9" s="94"/>
      <c r="E9" s="94"/>
      <c r="F9" s="94"/>
      <c r="G9" s="94"/>
      <c r="H9" s="94"/>
      <c r="I9" s="94" t="s">
        <v>11</v>
      </c>
      <c r="J9" s="98"/>
      <c r="K9" s="98"/>
      <c r="L9" s="98"/>
      <c r="M9" s="98"/>
      <c r="N9" s="96">
        <f>ROUND(2992*(9/12),0)</f>
        <v>2244</v>
      </c>
      <c r="O9" s="99">
        <v>2890</v>
      </c>
      <c r="P9" s="99">
        <v>2827</v>
      </c>
      <c r="Q9" s="99">
        <v>2756</v>
      </c>
      <c r="R9" s="99">
        <v>2756</v>
      </c>
      <c r="S9" s="99">
        <v>2756</v>
      </c>
      <c r="T9" s="99">
        <v>2756</v>
      </c>
      <c r="U9" s="99">
        <v>2756</v>
      </c>
      <c r="V9" s="99">
        <v>2756</v>
      </c>
      <c r="W9" s="99">
        <v>2756</v>
      </c>
      <c r="X9" s="99">
        <v>2756</v>
      </c>
      <c r="Y9" s="99">
        <v>2756</v>
      </c>
      <c r="Z9" s="99">
        <v>2756</v>
      </c>
      <c r="AA9" s="99">
        <v>2756</v>
      </c>
      <c r="AB9" s="99">
        <v>2756</v>
      </c>
      <c r="AC9" s="99">
        <v>2756</v>
      </c>
      <c r="AD9" s="99">
        <v>2756</v>
      </c>
      <c r="AE9" s="99">
        <v>2756</v>
      </c>
      <c r="AF9" s="99">
        <v>2756</v>
      </c>
      <c r="AG9" s="99">
        <v>2756</v>
      </c>
      <c r="AH9" s="99">
        <f>ROUND(2756*(3/12),0)</f>
        <v>689</v>
      </c>
      <c r="AI9" s="97"/>
      <c r="AJ9" s="1076"/>
      <c r="AK9" s="1077"/>
    </row>
    <row r="10" spans="1:37" s="34" customFormat="1" ht="26.1" customHeight="1">
      <c r="B10" s="107"/>
      <c r="C10" s="108" t="s">
        <v>84</v>
      </c>
      <c r="D10" s="94"/>
      <c r="E10" s="94"/>
      <c r="F10" s="94"/>
      <c r="G10" s="94"/>
      <c r="H10" s="94"/>
      <c r="I10" s="94" t="s">
        <v>11</v>
      </c>
      <c r="J10" s="98"/>
      <c r="K10" s="98"/>
      <c r="L10" s="98"/>
      <c r="M10" s="98"/>
      <c r="N10" s="99">
        <f>ROUND((161+136)*(9/12),0)</f>
        <v>223</v>
      </c>
      <c r="O10" s="99">
        <f>162+135</f>
        <v>297</v>
      </c>
      <c r="P10" s="99">
        <f>163+134</f>
        <v>297</v>
      </c>
      <c r="Q10" s="99">
        <f>161+134</f>
        <v>295</v>
      </c>
      <c r="R10" s="99">
        <f t="shared" ref="R10:AG10" si="1">161+134</f>
        <v>295</v>
      </c>
      <c r="S10" s="99">
        <f t="shared" si="1"/>
        <v>295</v>
      </c>
      <c r="T10" s="99">
        <f t="shared" si="1"/>
        <v>295</v>
      </c>
      <c r="U10" s="99">
        <f t="shared" si="1"/>
        <v>295</v>
      </c>
      <c r="V10" s="99">
        <f t="shared" si="1"/>
        <v>295</v>
      </c>
      <c r="W10" s="99">
        <f t="shared" si="1"/>
        <v>295</v>
      </c>
      <c r="X10" s="99">
        <f t="shared" si="1"/>
        <v>295</v>
      </c>
      <c r="Y10" s="99">
        <f t="shared" si="1"/>
        <v>295</v>
      </c>
      <c r="Z10" s="99">
        <f t="shared" si="1"/>
        <v>295</v>
      </c>
      <c r="AA10" s="99">
        <f t="shared" si="1"/>
        <v>295</v>
      </c>
      <c r="AB10" s="99">
        <f t="shared" si="1"/>
        <v>295</v>
      </c>
      <c r="AC10" s="99">
        <f t="shared" si="1"/>
        <v>295</v>
      </c>
      <c r="AD10" s="99">
        <f t="shared" si="1"/>
        <v>295</v>
      </c>
      <c r="AE10" s="99">
        <f t="shared" si="1"/>
        <v>295</v>
      </c>
      <c r="AF10" s="99">
        <f t="shared" si="1"/>
        <v>295</v>
      </c>
      <c r="AG10" s="99">
        <f t="shared" si="1"/>
        <v>295</v>
      </c>
      <c r="AH10" s="99">
        <f>ROUND((161+134)*(3/12),0)</f>
        <v>74</v>
      </c>
      <c r="AI10" s="97"/>
      <c r="AJ10" s="1076"/>
      <c r="AK10" s="1077"/>
    </row>
    <row r="11" spans="1:37" s="34" customFormat="1" ht="26.1" customHeight="1">
      <c r="B11" s="107"/>
      <c r="C11" s="108" t="s">
        <v>85</v>
      </c>
      <c r="D11" s="94"/>
      <c r="E11" s="94"/>
      <c r="F11" s="94"/>
      <c r="G11" s="94"/>
      <c r="H11" s="94"/>
      <c r="I11" s="94" t="s">
        <v>11</v>
      </c>
      <c r="J11" s="98"/>
      <c r="K11" s="98"/>
      <c r="L11" s="98"/>
      <c r="M11" s="98"/>
      <c r="N11" s="99">
        <f>ROUND((297+216)*(9/12),0)</f>
        <v>385</v>
      </c>
      <c r="O11" s="99">
        <f>297+214</f>
        <v>511</v>
      </c>
      <c r="P11" s="99">
        <f>297+212</f>
        <v>509</v>
      </c>
      <c r="Q11" s="99">
        <f>297+211</f>
        <v>508</v>
      </c>
      <c r="R11" s="99">
        <f t="shared" ref="R11:AG11" si="2">297+211</f>
        <v>508</v>
      </c>
      <c r="S11" s="99">
        <f t="shared" si="2"/>
        <v>508</v>
      </c>
      <c r="T11" s="99">
        <f t="shared" si="2"/>
        <v>508</v>
      </c>
      <c r="U11" s="99">
        <f t="shared" si="2"/>
        <v>508</v>
      </c>
      <c r="V11" s="99">
        <f t="shared" si="2"/>
        <v>508</v>
      </c>
      <c r="W11" s="99">
        <f t="shared" si="2"/>
        <v>508</v>
      </c>
      <c r="X11" s="99">
        <f t="shared" si="2"/>
        <v>508</v>
      </c>
      <c r="Y11" s="99">
        <f t="shared" si="2"/>
        <v>508</v>
      </c>
      <c r="Z11" s="99">
        <f t="shared" si="2"/>
        <v>508</v>
      </c>
      <c r="AA11" s="99">
        <f t="shared" si="2"/>
        <v>508</v>
      </c>
      <c r="AB11" s="99">
        <f t="shared" si="2"/>
        <v>508</v>
      </c>
      <c r="AC11" s="99">
        <f t="shared" si="2"/>
        <v>508</v>
      </c>
      <c r="AD11" s="99">
        <f t="shared" si="2"/>
        <v>508</v>
      </c>
      <c r="AE11" s="99">
        <f t="shared" si="2"/>
        <v>508</v>
      </c>
      <c r="AF11" s="99">
        <f t="shared" si="2"/>
        <v>508</v>
      </c>
      <c r="AG11" s="99">
        <f t="shared" si="2"/>
        <v>508</v>
      </c>
      <c r="AH11" s="99">
        <f>ROUND((297+211)*(3/12),0)</f>
        <v>127</v>
      </c>
      <c r="AI11" s="97"/>
      <c r="AJ11" s="1076"/>
      <c r="AK11" s="1077"/>
    </row>
    <row r="12" spans="1:37" s="34" customFormat="1" ht="26.1" customHeight="1" thickBot="1">
      <c r="B12" s="109"/>
      <c r="C12" s="110" t="s">
        <v>108</v>
      </c>
      <c r="D12" s="111"/>
      <c r="E12" s="112"/>
      <c r="F12" s="112"/>
      <c r="G12" s="112"/>
      <c r="H12" s="112"/>
      <c r="I12" s="26" t="s">
        <v>11</v>
      </c>
      <c r="J12" s="100"/>
      <c r="K12" s="100"/>
      <c r="L12" s="100"/>
      <c r="M12" s="100"/>
      <c r="N12" s="101">
        <f>ROUND(1573*(9/12),0)</f>
        <v>1180</v>
      </c>
      <c r="O12" s="101">
        <v>1561</v>
      </c>
      <c r="P12" s="101">
        <v>1549</v>
      </c>
      <c r="Q12" s="101">
        <v>1535</v>
      </c>
      <c r="R12" s="101">
        <v>1535</v>
      </c>
      <c r="S12" s="101">
        <v>1535</v>
      </c>
      <c r="T12" s="101">
        <v>1535</v>
      </c>
      <c r="U12" s="101">
        <v>1535</v>
      </c>
      <c r="V12" s="101">
        <v>1535</v>
      </c>
      <c r="W12" s="101">
        <v>1535</v>
      </c>
      <c r="X12" s="101">
        <v>1535</v>
      </c>
      <c r="Y12" s="101">
        <v>1535</v>
      </c>
      <c r="Z12" s="101">
        <v>1535</v>
      </c>
      <c r="AA12" s="101">
        <v>1535</v>
      </c>
      <c r="AB12" s="101">
        <v>1535</v>
      </c>
      <c r="AC12" s="101">
        <v>1535</v>
      </c>
      <c r="AD12" s="101">
        <v>1535</v>
      </c>
      <c r="AE12" s="101">
        <v>1535</v>
      </c>
      <c r="AF12" s="101">
        <v>1535</v>
      </c>
      <c r="AG12" s="101">
        <v>1535</v>
      </c>
      <c r="AH12" s="101">
        <f>ROUND((1535)*(3/12),0)</f>
        <v>384</v>
      </c>
      <c r="AI12" s="102"/>
      <c r="AJ12" s="1078"/>
      <c r="AK12" s="1079"/>
    </row>
    <row r="13" spans="1:37" s="34" customFormat="1" ht="9.9499999999999993" customHeight="1">
      <c r="B13" s="12"/>
      <c r="C13" s="12"/>
      <c r="D13" s="11"/>
      <c r="E13" s="11"/>
      <c r="F13" s="11"/>
      <c r="G13" s="11"/>
      <c r="H13" s="11"/>
      <c r="I13" s="11"/>
      <c r="J13" s="11"/>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3"/>
      <c r="AK13" s="43"/>
    </row>
    <row r="14" spans="1:37" s="34" customFormat="1" ht="30" customHeight="1" thickBot="1">
      <c r="B14" s="10" t="s">
        <v>506</v>
      </c>
      <c r="C14" s="10"/>
      <c r="D14" s="11"/>
      <c r="E14" s="11"/>
      <c r="F14" s="11"/>
      <c r="G14" s="11"/>
      <c r="H14" s="11"/>
      <c r="I14" s="11"/>
      <c r="J14" s="11"/>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11"/>
      <c r="AJ14" s="12"/>
    </row>
    <row r="15" spans="1:37" s="34" customFormat="1" ht="21" customHeight="1">
      <c r="B15" s="1080" t="s">
        <v>10</v>
      </c>
      <c r="C15" s="1081"/>
      <c r="D15" s="1081"/>
      <c r="E15" s="1081"/>
      <c r="F15" s="1081"/>
      <c r="G15" s="1081"/>
      <c r="H15" s="1081"/>
      <c r="I15" s="1081"/>
      <c r="J15" s="35" t="s">
        <v>91</v>
      </c>
      <c r="K15" s="35" t="s">
        <v>46</v>
      </c>
      <c r="L15" s="36" t="s">
        <v>30</v>
      </c>
      <c r="M15" s="36" t="s">
        <v>31</v>
      </c>
      <c r="N15" s="36" t="s">
        <v>32</v>
      </c>
      <c r="O15" s="36" t="s">
        <v>33</v>
      </c>
      <c r="P15" s="36" t="s">
        <v>34</v>
      </c>
      <c r="Q15" s="36" t="s">
        <v>35</v>
      </c>
      <c r="R15" s="36" t="s">
        <v>36</v>
      </c>
      <c r="S15" s="36" t="s">
        <v>37</v>
      </c>
      <c r="T15" s="36" t="s">
        <v>38</v>
      </c>
      <c r="U15" s="36" t="s">
        <v>39</v>
      </c>
      <c r="V15" s="36" t="s">
        <v>40</v>
      </c>
      <c r="W15" s="36" t="s">
        <v>41</v>
      </c>
      <c r="X15" s="36" t="s">
        <v>42</v>
      </c>
      <c r="Y15" s="36" t="s">
        <v>43</v>
      </c>
      <c r="Z15" s="36" t="s">
        <v>44</v>
      </c>
      <c r="AA15" s="36" t="s">
        <v>57</v>
      </c>
      <c r="AB15" s="36" t="s">
        <v>58</v>
      </c>
      <c r="AC15" s="36" t="s">
        <v>59</v>
      </c>
      <c r="AD15" s="36" t="s">
        <v>60</v>
      </c>
      <c r="AE15" s="36" t="s">
        <v>61</v>
      </c>
      <c r="AF15" s="36" t="s">
        <v>62</v>
      </c>
      <c r="AG15" s="36" t="s">
        <v>93</v>
      </c>
      <c r="AH15" s="36" t="s">
        <v>94</v>
      </c>
      <c r="AI15" s="1084" t="s">
        <v>50</v>
      </c>
      <c r="AJ15" s="1080" t="s">
        <v>28</v>
      </c>
      <c r="AK15" s="1086"/>
    </row>
    <row r="16" spans="1:37" s="34" customFormat="1" ht="21" customHeight="1" thickBot="1">
      <c r="B16" s="1082"/>
      <c r="C16" s="1083"/>
      <c r="D16" s="1083"/>
      <c r="E16" s="1083"/>
      <c r="F16" s="1083"/>
      <c r="G16" s="1083"/>
      <c r="H16" s="1083"/>
      <c r="I16" s="1083"/>
      <c r="J16" s="37" t="s">
        <v>92</v>
      </c>
      <c r="K16" s="37" t="s">
        <v>47</v>
      </c>
      <c r="L16" s="38" t="s">
        <v>48</v>
      </c>
      <c r="M16" s="38" t="s">
        <v>14</v>
      </c>
      <c r="N16" s="38" t="s">
        <v>15</v>
      </c>
      <c r="O16" s="38" t="s">
        <v>16</v>
      </c>
      <c r="P16" s="38" t="s">
        <v>17</v>
      </c>
      <c r="Q16" s="38" t="s">
        <v>18</v>
      </c>
      <c r="R16" s="38" t="s">
        <v>19</v>
      </c>
      <c r="S16" s="38" t="s">
        <v>20</v>
      </c>
      <c r="T16" s="38" t="s">
        <v>21</v>
      </c>
      <c r="U16" s="38" t="s">
        <v>22</v>
      </c>
      <c r="V16" s="38" t="s">
        <v>23</v>
      </c>
      <c r="W16" s="38" t="s">
        <v>24</v>
      </c>
      <c r="X16" s="38" t="s">
        <v>25</v>
      </c>
      <c r="Y16" s="38" t="s">
        <v>26</v>
      </c>
      <c r="Z16" s="38" t="s">
        <v>27</v>
      </c>
      <c r="AA16" s="38" t="s">
        <v>51</v>
      </c>
      <c r="AB16" s="38" t="s">
        <v>52</v>
      </c>
      <c r="AC16" s="38" t="s">
        <v>53</v>
      </c>
      <c r="AD16" s="38" t="s">
        <v>54</v>
      </c>
      <c r="AE16" s="38" t="s">
        <v>55</v>
      </c>
      <c r="AF16" s="38" t="s">
        <v>56</v>
      </c>
      <c r="AG16" s="38" t="s">
        <v>95</v>
      </c>
      <c r="AH16" s="38" t="s">
        <v>96</v>
      </c>
      <c r="AI16" s="1085"/>
      <c r="AJ16" s="1082"/>
      <c r="AK16" s="1087"/>
    </row>
    <row r="17" spans="1:40" s="34" customFormat="1" ht="30" customHeight="1">
      <c r="B17" s="13" t="s">
        <v>45</v>
      </c>
      <c r="C17" s="14"/>
      <c r="D17" s="14"/>
      <c r="E17" s="14"/>
      <c r="F17" s="932" t="s">
        <v>505</v>
      </c>
      <c r="G17" s="932"/>
      <c r="H17" s="14"/>
      <c r="I17" s="27" t="s">
        <v>12</v>
      </c>
      <c r="J17" s="353">
        <f>SUM(J18:J19)</f>
        <v>0</v>
      </c>
      <c r="K17" s="353">
        <f>SUM(K18:K19)</f>
        <v>0</v>
      </c>
      <c r="L17" s="354">
        <f>SUM(L18:L19)</f>
        <v>0</v>
      </c>
      <c r="M17" s="354">
        <f>SUM(M18:M19)</f>
        <v>0</v>
      </c>
      <c r="N17" s="354">
        <f>SUM(N18:N19)</f>
        <v>0</v>
      </c>
      <c r="O17" s="45"/>
      <c r="P17" s="45"/>
      <c r="Q17" s="45"/>
      <c r="R17" s="45"/>
      <c r="S17" s="45"/>
      <c r="T17" s="45"/>
      <c r="U17" s="45"/>
      <c r="V17" s="45"/>
      <c r="W17" s="45"/>
      <c r="X17" s="45"/>
      <c r="Y17" s="45"/>
      <c r="Z17" s="45"/>
      <c r="AA17" s="45"/>
      <c r="AB17" s="45"/>
      <c r="AC17" s="45"/>
      <c r="AD17" s="45"/>
      <c r="AE17" s="45"/>
      <c r="AF17" s="46"/>
      <c r="AG17" s="46"/>
      <c r="AH17" s="46"/>
      <c r="AI17" s="456">
        <f>SUM(J17:N17)</f>
        <v>0</v>
      </c>
      <c r="AJ17" s="18"/>
      <c r="AK17" s="47"/>
    </row>
    <row r="18" spans="1:40" s="9" customFormat="1" ht="30" customHeight="1">
      <c r="B18" s="15"/>
      <c r="C18" s="84" t="s">
        <v>99</v>
      </c>
      <c r="D18" s="85"/>
      <c r="E18" s="86"/>
      <c r="F18" s="86"/>
      <c r="G18" s="86"/>
      <c r="H18" s="86"/>
      <c r="I18" s="28" t="s">
        <v>12</v>
      </c>
      <c r="J18" s="48"/>
      <c r="K18" s="48"/>
      <c r="L18" s="49"/>
      <c r="M18" s="49"/>
      <c r="N18" s="49"/>
      <c r="O18" s="50"/>
      <c r="P18" s="50"/>
      <c r="Q18" s="50"/>
      <c r="R18" s="50"/>
      <c r="S18" s="50"/>
      <c r="T18" s="50"/>
      <c r="U18" s="50"/>
      <c r="V18" s="50"/>
      <c r="W18" s="50"/>
      <c r="X18" s="50"/>
      <c r="Y18" s="50"/>
      <c r="Z18" s="50"/>
      <c r="AA18" s="50"/>
      <c r="AB18" s="50"/>
      <c r="AC18" s="50"/>
      <c r="AD18" s="50"/>
      <c r="AE18" s="50"/>
      <c r="AF18" s="51"/>
      <c r="AG18" s="51"/>
      <c r="AH18" s="51"/>
      <c r="AI18" s="376">
        <f>SUM(J18:N18)</f>
        <v>0</v>
      </c>
      <c r="AJ18" s="52"/>
      <c r="AK18" s="53"/>
    </row>
    <row r="19" spans="1:40" s="9" customFormat="1" ht="30" customHeight="1" thickBot="1">
      <c r="B19" s="16"/>
      <c r="C19" s="87" t="s">
        <v>89</v>
      </c>
      <c r="D19" s="88"/>
      <c r="E19" s="89"/>
      <c r="F19" s="89"/>
      <c r="G19" s="89"/>
      <c r="H19" s="89"/>
      <c r="I19" s="29" t="s">
        <v>12</v>
      </c>
      <c r="J19" s="54"/>
      <c r="K19" s="54"/>
      <c r="L19" s="54"/>
      <c r="M19" s="54"/>
      <c r="N19" s="54"/>
      <c r="O19" s="55"/>
      <c r="P19" s="55"/>
      <c r="Q19" s="55"/>
      <c r="R19" s="55"/>
      <c r="S19" s="55"/>
      <c r="T19" s="55"/>
      <c r="U19" s="55"/>
      <c r="V19" s="55"/>
      <c r="W19" s="55"/>
      <c r="X19" s="55"/>
      <c r="Y19" s="55"/>
      <c r="Z19" s="55"/>
      <c r="AA19" s="55"/>
      <c r="AB19" s="55"/>
      <c r="AC19" s="55"/>
      <c r="AD19" s="55"/>
      <c r="AE19" s="55"/>
      <c r="AF19" s="56"/>
      <c r="AG19" s="56"/>
      <c r="AH19" s="56"/>
      <c r="AI19" s="377">
        <f>SUM(J19:N19)</f>
        <v>0</v>
      </c>
      <c r="AJ19" s="1097"/>
      <c r="AK19" s="1098"/>
    </row>
    <row r="20" spans="1:40" s="9" customFormat="1" ht="9.9499999999999993" customHeight="1"/>
    <row r="21" spans="1:40" s="9" customFormat="1" ht="30" customHeight="1" thickBot="1">
      <c r="B21" s="17" t="s">
        <v>507</v>
      </c>
      <c r="C21" s="17"/>
      <c r="D21" s="11"/>
      <c r="E21" s="11"/>
      <c r="F21" s="11"/>
      <c r="G21" s="11"/>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11"/>
      <c r="AJ21" s="30"/>
      <c r="AK21" s="30"/>
      <c r="AL21" s="30"/>
      <c r="AM21" s="30"/>
      <c r="AN21" s="30"/>
    </row>
    <row r="22" spans="1:40" s="34" customFormat="1" ht="21" customHeight="1">
      <c r="B22" s="1080" t="s">
        <v>10</v>
      </c>
      <c r="C22" s="1081"/>
      <c r="D22" s="1081"/>
      <c r="E22" s="1081"/>
      <c r="F22" s="1081"/>
      <c r="G22" s="1081"/>
      <c r="H22" s="1081"/>
      <c r="I22" s="1081"/>
      <c r="J22" s="35" t="s">
        <v>91</v>
      </c>
      <c r="K22" s="35" t="s">
        <v>46</v>
      </c>
      <c r="L22" s="36" t="s">
        <v>30</v>
      </c>
      <c r="M22" s="36" t="s">
        <v>31</v>
      </c>
      <c r="N22" s="36" t="s">
        <v>32</v>
      </c>
      <c r="O22" s="36" t="s">
        <v>33</v>
      </c>
      <c r="P22" s="36" t="s">
        <v>34</v>
      </c>
      <c r="Q22" s="36" t="s">
        <v>35</v>
      </c>
      <c r="R22" s="36" t="s">
        <v>36</v>
      </c>
      <c r="S22" s="36" t="s">
        <v>37</v>
      </c>
      <c r="T22" s="36" t="s">
        <v>38</v>
      </c>
      <c r="U22" s="36" t="s">
        <v>39</v>
      </c>
      <c r="V22" s="36" t="s">
        <v>40</v>
      </c>
      <c r="W22" s="36" t="s">
        <v>41</v>
      </c>
      <c r="X22" s="36" t="s">
        <v>42</v>
      </c>
      <c r="Y22" s="36" t="s">
        <v>43</v>
      </c>
      <c r="Z22" s="36" t="s">
        <v>44</v>
      </c>
      <c r="AA22" s="36" t="s">
        <v>57</v>
      </c>
      <c r="AB22" s="36" t="s">
        <v>58</v>
      </c>
      <c r="AC22" s="36" t="s">
        <v>59</v>
      </c>
      <c r="AD22" s="36" t="s">
        <v>60</v>
      </c>
      <c r="AE22" s="36" t="s">
        <v>61</v>
      </c>
      <c r="AF22" s="36" t="s">
        <v>62</v>
      </c>
      <c r="AG22" s="36" t="s">
        <v>93</v>
      </c>
      <c r="AH22" s="36" t="s">
        <v>94</v>
      </c>
      <c r="AI22" s="1084" t="s">
        <v>50</v>
      </c>
      <c r="AJ22" s="1081" t="s">
        <v>28</v>
      </c>
      <c r="AK22" s="1086"/>
    </row>
    <row r="23" spans="1:40" s="34" customFormat="1" ht="21" customHeight="1" thickBot="1">
      <c r="B23" s="1082"/>
      <c r="C23" s="1083"/>
      <c r="D23" s="1083"/>
      <c r="E23" s="1083"/>
      <c r="F23" s="1083"/>
      <c r="G23" s="1083"/>
      <c r="H23" s="1083"/>
      <c r="I23" s="1083"/>
      <c r="J23" s="37" t="s">
        <v>92</v>
      </c>
      <c r="K23" s="37" t="s">
        <v>47</v>
      </c>
      <c r="L23" s="38" t="s">
        <v>48</v>
      </c>
      <c r="M23" s="38" t="s">
        <v>14</v>
      </c>
      <c r="N23" s="38" t="s">
        <v>15</v>
      </c>
      <c r="O23" s="38" t="s">
        <v>16</v>
      </c>
      <c r="P23" s="38" t="s">
        <v>17</v>
      </c>
      <c r="Q23" s="38" t="s">
        <v>18</v>
      </c>
      <c r="R23" s="38" t="s">
        <v>19</v>
      </c>
      <c r="S23" s="38" t="s">
        <v>20</v>
      </c>
      <c r="T23" s="38" t="s">
        <v>21</v>
      </c>
      <c r="U23" s="38" t="s">
        <v>22</v>
      </c>
      <c r="V23" s="38" t="s">
        <v>23</v>
      </c>
      <c r="W23" s="38" t="s">
        <v>24</v>
      </c>
      <c r="X23" s="38" t="s">
        <v>25</v>
      </c>
      <c r="Y23" s="38" t="s">
        <v>26</v>
      </c>
      <c r="Z23" s="38" t="s">
        <v>27</v>
      </c>
      <c r="AA23" s="38" t="s">
        <v>51</v>
      </c>
      <c r="AB23" s="38" t="s">
        <v>52</v>
      </c>
      <c r="AC23" s="38" t="s">
        <v>53</v>
      </c>
      <c r="AD23" s="38" t="s">
        <v>54</v>
      </c>
      <c r="AE23" s="38" t="s">
        <v>55</v>
      </c>
      <c r="AF23" s="38" t="s">
        <v>56</v>
      </c>
      <c r="AG23" s="38" t="s">
        <v>95</v>
      </c>
      <c r="AH23" s="38" t="s">
        <v>96</v>
      </c>
      <c r="AI23" s="1099"/>
      <c r="AJ23" s="1083"/>
      <c r="AK23" s="1087"/>
    </row>
    <row r="24" spans="1:40" s="34" customFormat="1" ht="31.5" customHeight="1" thickBot="1">
      <c r="B24" s="453" t="s">
        <v>366</v>
      </c>
      <c r="C24" s="331"/>
      <c r="D24" s="331"/>
      <c r="E24" s="932" t="s">
        <v>505</v>
      </c>
      <c r="F24" s="331"/>
      <c r="G24" s="331"/>
      <c r="H24" s="331"/>
      <c r="I24" s="331" t="s">
        <v>12</v>
      </c>
      <c r="J24" s="75"/>
      <c r="K24" s="75"/>
      <c r="L24" s="75"/>
      <c r="M24" s="75"/>
      <c r="N24" s="355">
        <f>N26+N40-N50</f>
        <v>0</v>
      </c>
      <c r="O24" s="355">
        <f t="shared" ref="O24:AH24" si="3">O26+O40-O50</f>
        <v>0</v>
      </c>
      <c r="P24" s="355">
        <f t="shared" si="3"/>
        <v>0</v>
      </c>
      <c r="Q24" s="355">
        <f t="shared" si="3"/>
        <v>0</v>
      </c>
      <c r="R24" s="355">
        <f t="shared" si="3"/>
        <v>0</v>
      </c>
      <c r="S24" s="355">
        <f t="shared" si="3"/>
        <v>0</v>
      </c>
      <c r="T24" s="355">
        <f t="shared" si="3"/>
        <v>0</v>
      </c>
      <c r="U24" s="355">
        <f t="shared" si="3"/>
        <v>0</v>
      </c>
      <c r="V24" s="355">
        <f t="shared" si="3"/>
        <v>0</v>
      </c>
      <c r="W24" s="355">
        <f t="shared" si="3"/>
        <v>0</v>
      </c>
      <c r="X24" s="355">
        <f t="shared" si="3"/>
        <v>0</v>
      </c>
      <c r="Y24" s="355">
        <f t="shared" si="3"/>
        <v>0</v>
      </c>
      <c r="Z24" s="355">
        <f t="shared" si="3"/>
        <v>0</v>
      </c>
      <c r="AA24" s="355">
        <f t="shared" si="3"/>
        <v>0</v>
      </c>
      <c r="AB24" s="355">
        <f t="shared" si="3"/>
        <v>0</v>
      </c>
      <c r="AC24" s="355">
        <f t="shared" si="3"/>
        <v>0</v>
      </c>
      <c r="AD24" s="355">
        <f t="shared" si="3"/>
        <v>0</v>
      </c>
      <c r="AE24" s="355">
        <f t="shared" si="3"/>
        <v>0</v>
      </c>
      <c r="AF24" s="355">
        <f t="shared" si="3"/>
        <v>0</v>
      </c>
      <c r="AG24" s="355">
        <f t="shared" si="3"/>
        <v>0</v>
      </c>
      <c r="AH24" s="355">
        <f t="shared" si="3"/>
        <v>0</v>
      </c>
      <c r="AI24" s="457">
        <f>SUM(N24:AH24)</f>
        <v>0</v>
      </c>
      <c r="AJ24" s="347"/>
      <c r="AK24" s="346"/>
    </row>
    <row r="25" spans="1:40" s="34" customFormat="1" ht="31.5" customHeight="1" thickBot="1">
      <c r="B25" s="454"/>
      <c r="C25" s="443" t="s">
        <v>367</v>
      </c>
      <c r="D25" s="444"/>
      <c r="E25" s="444"/>
      <c r="F25" s="444"/>
      <c r="G25" s="451"/>
      <c r="H25" s="444"/>
      <c r="I25" s="331" t="s">
        <v>12</v>
      </c>
      <c r="J25" s="75"/>
      <c r="K25" s="75"/>
      <c r="L25" s="75"/>
      <c r="M25" s="75"/>
      <c r="N25" s="355">
        <f>N26+N40</f>
        <v>0</v>
      </c>
      <c r="O25" s="355">
        <f t="shared" ref="O25:AH25" si="4">O26+O40</f>
        <v>0</v>
      </c>
      <c r="P25" s="355">
        <f t="shared" si="4"/>
        <v>0</v>
      </c>
      <c r="Q25" s="355">
        <f t="shared" si="4"/>
        <v>0</v>
      </c>
      <c r="R25" s="355">
        <f t="shared" si="4"/>
        <v>0</v>
      </c>
      <c r="S25" s="355">
        <f t="shared" si="4"/>
        <v>0</v>
      </c>
      <c r="T25" s="355">
        <f t="shared" si="4"/>
        <v>0</v>
      </c>
      <c r="U25" s="355">
        <f t="shared" si="4"/>
        <v>0</v>
      </c>
      <c r="V25" s="355">
        <f t="shared" si="4"/>
        <v>0</v>
      </c>
      <c r="W25" s="355">
        <f t="shared" si="4"/>
        <v>0</v>
      </c>
      <c r="X25" s="355">
        <f t="shared" si="4"/>
        <v>0</v>
      </c>
      <c r="Y25" s="355">
        <f t="shared" si="4"/>
        <v>0</v>
      </c>
      <c r="Z25" s="355">
        <f t="shared" si="4"/>
        <v>0</v>
      </c>
      <c r="AA25" s="355">
        <f t="shared" si="4"/>
        <v>0</v>
      </c>
      <c r="AB25" s="355">
        <f t="shared" si="4"/>
        <v>0</v>
      </c>
      <c r="AC25" s="355">
        <f t="shared" si="4"/>
        <v>0</v>
      </c>
      <c r="AD25" s="355">
        <f t="shared" si="4"/>
        <v>0</v>
      </c>
      <c r="AE25" s="355">
        <f t="shared" si="4"/>
        <v>0</v>
      </c>
      <c r="AF25" s="355">
        <f t="shared" si="4"/>
        <v>0</v>
      </c>
      <c r="AG25" s="355">
        <f t="shared" si="4"/>
        <v>0</v>
      </c>
      <c r="AH25" s="355">
        <f t="shared" si="4"/>
        <v>0</v>
      </c>
      <c r="AI25" s="356">
        <f>SUM(N25:AH25)</f>
        <v>0</v>
      </c>
      <c r="AJ25" s="347"/>
      <c r="AK25" s="346"/>
    </row>
    <row r="26" spans="1:40" s="9" customFormat="1" ht="31.5" customHeight="1" collapsed="1" thickBot="1">
      <c r="B26" s="20"/>
      <c r="C26" s="445"/>
      <c r="D26" s="77" t="s">
        <v>90</v>
      </c>
      <c r="E26" s="78"/>
      <c r="F26" s="78"/>
      <c r="G26" s="78"/>
      <c r="H26" s="78"/>
      <c r="I26" s="452" t="s">
        <v>12</v>
      </c>
      <c r="J26" s="75"/>
      <c r="K26" s="75"/>
      <c r="L26" s="75"/>
      <c r="M26" s="75"/>
      <c r="N26" s="357">
        <f>SUM(N27,N34)</f>
        <v>0</v>
      </c>
      <c r="O26" s="357">
        <f t="shared" ref="O26:AH26" si="5">SUM(O27,O34)</f>
        <v>0</v>
      </c>
      <c r="P26" s="357">
        <f t="shared" si="5"/>
        <v>0</v>
      </c>
      <c r="Q26" s="357">
        <f t="shared" si="5"/>
        <v>0</v>
      </c>
      <c r="R26" s="357">
        <f t="shared" si="5"/>
        <v>0</v>
      </c>
      <c r="S26" s="357">
        <f t="shared" si="5"/>
        <v>0</v>
      </c>
      <c r="T26" s="357">
        <f t="shared" si="5"/>
        <v>0</v>
      </c>
      <c r="U26" s="357">
        <f t="shared" si="5"/>
        <v>0</v>
      </c>
      <c r="V26" s="357">
        <f t="shared" si="5"/>
        <v>0</v>
      </c>
      <c r="W26" s="357">
        <f t="shared" si="5"/>
        <v>0</v>
      </c>
      <c r="X26" s="357">
        <f t="shared" si="5"/>
        <v>0</v>
      </c>
      <c r="Y26" s="357">
        <f t="shared" si="5"/>
        <v>0</v>
      </c>
      <c r="Z26" s="357">
        <f t="shared" si="5"/>
        <v>0</v>
      </c>
      <c r="AA26" s="357">
        <f t="shared" si="5"/>
        <v>0</v>
      </c>
      <c r="AB26" s="357">
        <f t="shared" si="5"/>
        <v>0</v>
      </c>
      <c r="AC26" s="357">
        <f t="shared" si="5"/>
        <v>0</v>
      </c>
      <c r="AD26" s="357">
        <f t="shared" si="5"/>
        <v>0</v>
      </c>
      <c r="AE26" s="357">
        <f t="shared" si="5"/>
        <v>0</v>
      </c>
      <c r="AF26" s="357">
        <f t="shared" si="5"/>
        <v>0</v>
      </c>
      <c r="AG26" s="357">
        <f t="shared" si="5"/>
        <v>0</v>
      </c>
      <c r="AH26" s="358">
        <f t="shared" si="5"/>
        <v>0</v>
      </c>
      <c r="AI26" s="356">
        <f>SUM(N26:AH26)</f>
        <v>0</v>
      </c>
      <c r="AJ26" s="348"/>
      <c r="AK26" s="58"/>
    </row>
    <row r="27" spans="1:40" s="9" customFormat="1" ht="31.5" customHeight="1">
      <c r="B27" s="20"/>
      <c r="C27" s="445"/>
      <c r="D27" s="79"/>
      <c r="E27" s="18" t="s">
        <v>74</v>
      </c>
      <c r="F27" s="21"/>
      <c r="G27" s="21"/>
      <c r="H27" s="21"/>
      <c r="I27" s="32" t="s">
        <v>12</v>
      </c>
      <c r="J27" s="76"/>
      <c r="K27" s="76"/>
      <c r="L27" s="76"/>
      <c r="M27" s="76"/>
      <c r="N27" s="359">
        <f>SUM(N28:N33)</f>
        <v>0</v>
      </c>
      <c r="O27" s="359">
        <f t="shared" ref="O27:AH27" si="6">SUM(O28:O33)</f>
        <v>0</v>
      </c>
      <c r="P27" s="359">
        <f t="shared" si="6"/>
        <v>0</v>
      </c>
      <c r="Q27" s="359">
        <f t="shared" si="6"/>
        <v>0</v>
      </c>
      <c r="R27" s="359">
        <f t="shared" si="6"/>
        <v>0</v>
      </c>
      <c r="S27" s="359">
        <f t="shared" si="6"/>
        <v>0</v>
      </c>
      <c r="T27" s="359">
        <f t="shared" si="6"/>
        <v>0</v>
      </c>
      <c r="U27" s="359">
        <f t="shared" si="6"/>
        <v>0</v>
      </c>
      <c r="V27" s="359">
        <f t="shared" si="6"/>
        <v>0</v>
      </c>
      <c r="W27" s="359">
        <f t="shared" si="6"/>
        <v>0</v>
      </c>
      <c r="X27" s="359">
        <f t="shared" si="6"/>
        <v>0</v>
      </c>
      <c r="Y27" s="359">
        <f t="shared" si="6"/>
        <v>0</v>
      </c>
      <c r="Z27" s="359">
        <f t="shared" si="6"/>
        <v>0</v>
      </c>
      <c r="AA27" s="359">
        <f t="shared" si="6"/>
        <v>0</v>
      </c>
      <c r="AB27" s="359">
        <f t="shared" si="6"/>
        <v>0</v>
      </c>
      <c r="AC27" s="359">
        <f t="shared" si="6"/>
        <v>0</v>
      </c>
      <c r="AD27" s="359">
        <f t="shared" si="6"/>
        <v>0</v>
      </c>
      <c r="AE27" s="359">
        <f t="shared" si="6"/>
        <v>0</v>
      </c>
      <c r="AF27" s="359">
        <f t="shared" si="6"/>
        <v>0</v>
      </c>
      <c r="AG27" s="359">
        <f t="shared" si="6"/>
        <v>0</v>
      </c>
      <c r="AH27" s="359">
        <f t="shared" si="6"/>
        <v>0</v>
      </c>
      <c r="AI27" s="371">
        <f>SUM(N27:AH27)</f>
        <v>0</v>
      </c>
      <c r="AJ27" s="64"/>
      <c r="AK27" s="60"/>
    </row>
    <row r="28" spans="1:40" s="9" customFormat="1" ht="31.5" customHeight="1">
      <c r="B28" s="20"/>
      <c r="C28" s="445"/>
      <c r="D28" s="79"/>
      <c r="E28" s="20"/>
      <c r="F28" s="22" t="s">
        <v>82</v>
      </c>
      <c r="G28" s="61"/>
      <c r="H28" s="61"/>
      <c r="I28" s="28" t="s">
        <v>12</v>
      </c>
      <c r="J28" s="62"/>
      <c r="K28" s="62"/>
      <c r="L28" s="62"/>
      <c r="M28" s="62"/>
      <c r="N28" s="360"/>
      <c r="O28" s="360"/>
      <c r="P28" s="360"/>
      <c r="Q28" s="360"/>
      <c r="R28" s="360"/>
      <c r="S28" s="360"/>
      <c r="T28" s="360"/>
      <c r="U28" s="360"/>
      <c r="V28" s="360"/>
      <c r="W28" s="360"/>
      <c r="X28" s="360"/>
      <c r="Y28" s="360"/>
      <c r="Z28" s="360"/>
      <c r="AA28" s="360"/>
      <c r="AB28" s="360"/>
      <c r="AC28" s="360"/>
      <c r="AD28" s="360"/>
      <c r="AE28" s="360"/>
      <c r="AF28" s="360"/>
      <c r="AG28" s="360"/>
      <c r="AH28" s="360"/>
      <c r="AI28" s="371">
        <f>SUM(N28:AH28)</f>
        <v>0</v>
      </c>
      <c r="AJ28" s="64"/>
      <c r="AK28" s="60"/>
    </row>
    <row r="29" spans="1:40" s="9" customFormat="1" ht="31.5" customHeight="1">
      <c r="A29" s="63"/>
      <c r="B29" s="20"/>
      <c r="C29" s="445"/>
      <c r="D29" s="79"/>
      <c r="E29" s="20"/>
      <c r="F29" s="23" t="s">
        <v>13</v>
      </c>
      <c r="G29" s="64"/>
      <c r="H29" s="64"/>
      <c r="I29" s="32" t="s">
        <v>12</v>
      </c>
      <c r="J29" s="62"/>
      <c r="K29" s="62"/>
      <c r="L29" s="62"/>
      <c r="M29" s="62"/>
      <c r="N29" s="360"/>
      <c r="O29" s="360"/>
      <c r="P29" s="360"/>
      <c r="Q29" s="360"/>
      <c r="R29" s="360"/>
      <c r="S29" s="360"/>
      <c r="T29" s="360"/>
      <c r="U29" s="360"/>
      <c r="V29" s="360"/>
      <c r="W29" s="360"/>
      <c r="X29" s="360"/>
      <c r="Y29" s="360"/>
      <c r="Z29" s="360"/>
      <c r="AA29" s="360"/>
      <c r="AB29" s="360"/>
      <c r="AC29" s="360"/>
      <c r="AD29" s="360"/>
      <c r="AE29" s="360"/>
      <c r="AF29" s="360"/>
      <c r="AG29" s="360"/>
      <c r="AH29" s="360"/>
      <c r="AI29" s="372">
        <f t="shared" ref="AI29:AI33" si="7">SUM(N29:AH29)</f>
        <v>0</v>
      </c>
      <c r="AJ29" s="52"/>
      <c r="AK29" s="53"/>
    </row>
    <row r="30" spans="1:40" s="9" customFormat="1" ht="31.5" customHeight="1">
      <c r="B30" s="20"/>
      <c r="C30" s="445"/>
      <c r="D30" s="79"/>
      <c r="E30" s="15"/>
      <c r="F30" s="22" t="s">
        <v>78</v>
      </c>
      <c r="G30" s="61"/>
      <c r="H30" s="61"/>
      <c r="I30" s="28" t="s">
        <v>12</v>
      </c>
      <c r="J30" s="62"/>
      <c r="K30" s="62"/>
      <c r="L30" s="62"/>
      <c r="M30" s="62"/>
      <c r="N30" s="360"/>
      <c r="O30" s="360"/>
      <c r="P30" s="360"/>
      <c r="Q30" s="360"/>
      <c r="R30" s="360"/>
      <c r="S30" s="360"/>
      <c r="T30" s="360"/>
      <c r="U30" s="360"/>
      <c r="V30" s="360"/>
      <c r="W30" s="360"/>
      <c r="X30" s="360"/>
      <c r="Y30" s="360"/>
      <c r="Z30" s="360"/>
      <c r="AA30" s="360"/>
      <c r="AB30" s="360"/>
      <c r="AC30" s="360"/>
      <c r="AD30" s="360"/>
      <c r="AE30" s="360"/>
      <c r="AF30" s="360"/>
      <c r="AG30" s="360"/>
      <c r="AH30" s="360"/>
      <c r="AI30" s="373">
        <f t="shared" si="7"/>
        <v>0</v>
      </c>
      <c r="AJ30" s="52"/>
      <c r="AK30" s="53"/>
    </row>
    <row r="31" spans="1:40" s="9" customFormat="1" ht="31.5" customHeight="1">
      <c r="B31" s="20"/>
      <c r="C31" s="445"/>
      <c r="D31" s="79"/>
      <c r="E31" s="15"/>
      <c r="F31" s="22" t="s">
        <v>431</v>
      </c>
      <c r="G31" s="61"/>
      <c r="H31" s="61"/>
      <c r="I31" s="28" t="s">
        <v>12</v>
      </c>
      <c r="J31" s="62"/>
      <c r="K31" s="62"/>
      <c r="L31" s="62"/>
      <c r="M31" s="62"/>
      <c r="N31" s="360"/>
      <c r="O31" s="360"/>
      <c r="P31" s="360"/>
      <c r="Q31" s="360"/>
      <c r="R31" s="360"/>
      <c r="S31" s="360"/>
      <c r="T31" s="360"/>
      <c r="U31" s="360"/>
      <c r="V31" s="360"/>
      <c r="W31" s="360"/>
      <c r="X31" s="360"/>
      <c r="Y31" s="360"/>
      <c r="Z31" s="360"/>
      <c r="AA31" s="360"/>
      <c r="AB31" s="360"/>
      <c r="AC31" s="360"/>
      <c r="AD31" s="360"/>
      <c r="AE31" s="360"/>
      <c r="AF31" s="360"/>
      <c r="AG31" s="360"/>
      <c r="AH31" s="360"/>
      <c r="AI31" s="373">
        <f t="shared" si="7"/>
        <v>0</v>
      </c>
      <c r="AJ31" s="52"/>
      <c r="AK31" s="53"/>
    </row>
    <row r="32" spans="1:40" s="9" customFormat="1" ht="31.5" customHeight="1">
      <c r="B32" s="20"/>
      <c r="C32" s="445"/>
      <c r="D32" s="79"/>
      <c r="E32" s="15"/>
      <c r="F32" s="22" t="s">
        <v>79</v>
      </c>
      <c r="G32" s="61"/>
      <c r="H32" s="61"/>
      <c r="I32" s="28" t="s">
        <v>12</v>
      </c>
      <c r="J32" s="62"/>
      <c r="K32" s="62"/>
      <c r="L32" s="62"/>
      <c r="M32" s="62"/>
      <c r="N32" s="360"/>
      <c r="O32" s="360"/>
      <c r="P32" s="360"/>
      <c r="Q32" s="360"/>
      <c r="R32" s="360"/>
      <c r="S32" s="360"/>
      <c r="T32" s="360"/>
      <c r="U32" s="360"/>
      <c r="V32" s="360"/>
      <c r="W32" s="360"/>
      <c r="X32" s="360"/>
      <c r="Y32" s="360"/>
      <c r="Z32" s="360"/>
      <c r="AA32" s="360"/>
      <c r="AB32" s="360"/>
      <c r="AC32" s="360"/>
      <c r="AD32" s="360"/>
      <c r="AE32" s="360"/>
      <c r="AF32" s="360"/>
      <c r="AG32" s="360"/>
      <c r="AH32" s="360"/>
      <c r="AI32" s="373">
        <f t="shared" si="7"/>
        <v>0</v>
      </c>
      <c r="AJ32" s="52"/>
      <c r="AK32" s="53"/>
    </row>
    <row r="33" spans="1:37" s="9" customFormat="1" ht="31.5" customHeight="1" thickBot="1">
      <c r="B33" s="20"/>
      <c r="C33" s="445"/>
      <c r="D33" s="79"/>
      <c r="E33" s="16"/>
      <c r="F33" s="24" t="s">
        <v>49</v>
      </c>
      <c r="G33" s="66"/>
      <c r="H33" s="66"/>
      <c r="I33" s="33" t="s">
        <v>12</v>
      </c>
      <c r="J33" s="67"/>
      <c r="K33" s="67"/>
      <c r="L33" s="67"/>
      <c r="M33" s="67"/>
      <c r="N33" s="360"/>
      <c r="O33" s="360"/>
      <c r="P33" s="360"/>
      <c r="Q33" s="360"/>
      <c r="R33" s="360"/>
      <c r="S33" s="360"/>
      <c r="T33" s="360"/>
      <c r="U33" s="360"/>
      <c r="V33" s="360"/>
      <c r="W33" s="360"/>
      <c r="X33" s="360"/>
      <c r="Y33" s="360"/>
      <c r="Z33" s="360"/>
      <c r="AA33" s="360"/>
      <c r="AB33" s="360"/>
      <c r="AC33" s="360"/>
      <c r="AD33" s="360"/>
      <c r="AE33" s="360"/>
      <c r="AF33" s="360"/>
      <c r="AG33" s="360"/>
      <c r="AH33" s="360"/>
      <c r="AI33" s="374">
        <f t="shared" si="7"/>
        <v>0</v>
      </c>
      <c r="AJ33" s="20"/>
      <c r="AK33" s="68"/>
    </row>
    <row r="34" spans="1:37" s="9" customFormat="1" ht="31.5" customHeight="1">
      <c r="B34" s="20"/>
      <c r="C34" s="445"/>
      <c r="D34" s="79"/>
      <c r="E34" s="18" t="s">
        <v>75</v>
      </c>
      <c r="F34" s="19"/>
      <c r="G34" s="19"/>
      <c r="H34" s="19"/>
      <c r="I34" s="27" t="s">
        <v>12</v>
      </c>
      <c r="J34" s="69"/>
      <c r="K34" s="69"/>
      <c r="L34" s="69"/>
      <c r="M34" s="69"/>
      <c r="N34" s="359">
        <f>SUM(N35:N39)</f>
        <v>0</v>
      </c>
      <c r="O34" s="359">
        <f>SUM(O35:O39)</f>
        <v>0</v>
      </c>
      <c r="P34" s="359">
        <f t="shared" ref="P34:AF34" si="8">SUM(P35:P39)</f>
        <v>0</v>
      </c>
      <c r="Q34" s="359">
        <f t="shared" si="8"/>
        <v>0</v>
      </c>
      <c r="R34" s="359">
        <f t="shared" si="8"/>
        <v>0</v>
      </c>
      <c r="S34" s="359">
        <f t="shared" si="8"/>
        <v>0</v>
      </c>
      <c r="T34" s="359">
        <f t="shared" si="8"/>
        <v>0</v>
      </c>
      <c r="U34" s="359">
        <f t="shared" si="8"/>
        <v>0</v>
      </c>
      <c r="V34" s="359">
        <f t="shared" si="8"/>
        <v>0</v>
      </c>
      <c r="W34" s="359">
        <f t="shared" si="8"/>
        <v>0</v>
      </c>
      <c r="X34" s="359">
        <f t="shared" si="8"/>
        <v>0</v>
      </c>
      <c r="Y34" s="359">
        <f t="shared" si="8"/>
        <v>0</v>
      </c>
      <c r="Z34" s="359">
        <f t="shared" si="8"/>
        <v>0</v>
      </c>
      <c r="AA34" s="359">
        <f t="shared" si="8"/>
        <v>0</v>
      </c>
      <c r="AB34" s="359">
        <f t="shared" si="8"/>
        <v>0</v>
      </c>
      <c r="AC34" s="359">
        <f t="shared" si="8"/>
        <v>0</v>
      </c>
      <c r="AD34" s="359">
        <f t="shared" si="8"/>
        <v>0</v>
      </c>
      <c r="AE34" s="359">
        <f t="shared" si="8"/>
        <v>0</v>
      </c>
      <c r="AF34" s="359">
        <f t="shared" si="8"/>
        <v>0</v>
      </c>
      <c r="AG34" s="359">
        <f>SUM(AG35:AG39)</f>
        <v>0</v>
      </c>
      <c r="AH34" s="359">
        <f>SUM(AH35:AH39)</f>
        <v>0</v>
      </c>
      <c r="AI34" s="372">
        <f>SUM(N34:AH34)</f>
        <v>0</v>
      </c>
      <c r="AJ34" s="18"/>
      <c r="AK34" s="47"/>
    </row>
    <row r="35" spans="1:37" s="9" customFormat="1" ht="31.5" customHeight="1">
      <c r="B35" s="20"/>
      <c r="C35" s="445"/>
      <c r="D35" s="79"/>
      <c r="E35" s="20"/>
      <c r="F35" s="22" t="s">
        <v>432</v>
      </c>
      <c r="G35" s="61"/>
      <c r="H35" s="61"/>
      <c r="I35" s="28" t="s">
        <v>12</v>
      </c>
      <c r="J35" s="62"/>
      <c r="K35" s="62"/>
      <c r="L35" s="62"/>
      <c r="M35" s="62"/>
      <c r="N35" s="364"/>
      <c r="O35" s="364"/>
      <c r="P35" s="364"/>
      <c r="Q35" s="364"/>
      <c r="R35" s="364"/>
      <c r="S35" s="364"/>
      <c r="T35" s="364"/>
      <c r="U35" s="364"/>
      <c r="V35" s="364"/>
      <c r="W35" s="364"/>
      <c r="X35" s="364"/>
      <c r="Y35" s="364"/>
      <c r="Z35" s="364"/>
      <c r="AA35" s="364"/>
      <c r="AB35" s="364"/>
      <c r="AC35" s="364"/>
      <c r="AD35" s="364"/>
      <c r="AE35" s="364"/>
      <c r="AF35" s="364"/>
      <c r="AG35" s="364"/>
      <c r="AH35" s="364"/>
      <c r="AI35" s="372">
        <f t="shared" ref="AI35:AI39" si="9">SUM(N35:AH35)</f>
        <v>0</v>
      </c>
      <c r="AJ35" s="70"/>
      <c r="AK35" s="71"/>
    </row>
    <row r="36" spans="1:37" s="9" customFormat="1" ht="31.5" customHeight="1">
      <c r="B36" s="20"/>
      <c r="C36" s="445"/>
      <c r="D36" s="79"/>
      <c r="E36" s="20"/>
      <c r="F36" s="22" t="s">
        <v>109</v>
      </c>
      <c r="G36" s="61"/>
      <c r="H36" s="61"/>
      <c r="I36" s="28" t="s">
        <v>12</v>
      </c>
      <c r="J36" s="62"/>
      <c r="K36" s="62"/>
      <c r="L36" s="62"/>
      <c r="M36" s="62"/>
      <c r="N36" s="364"/>
      <c r="O36" s="364"/>
      <c r="P36" s="364"/>
      <c r="Q36" s="364"/>
      <c r="R36" s="364"/>
      <c r="S36" s="364"/>
      <c r="T36" s="364"/>
      <c r="U36" s="364"/>
      <c r="V36" s="364"/>
      <c r="W36" s="364"/>
      <c r="X36" s="364"/>
      <c r="Y36" s="364"/>
      <c r="Z36" s="364"/>
      <c r="AA36" s="364"/>
      <c r="AB36" s="364"/>
      <c r="AC36" s="364"/>
      <c r="AD36" s="364"/>
      <c r="AE36" s="364"/>
      <c r="AF36" s="364"/>
      <c r="AG36" s="364"/>
      <c r="AH36" s="364"/>
      <c r="AI36" s="372">
        <f t="shared" si="9"/>
        <v>0</v>
      </c>
      <c r="AJ36" s="70"/>
      <c r="AK36" s="71"/>
    </row>
    <row r="37" spans="1:37" s="9" customFormat="1" ht="31.5" customHeight="1">
      <c r="B37" s="20"/>
      <c r="C37" s="445"/>
      <c r="D37" s="79"/>
      <c r="E37" s="20"/>
      <c r="F37" s="22" t="s">
        <v>76</v>
      </c>
      <c r="G37" s="61"/>
      <c r="H37" s="61"/>
      <c r="I37" s="28" t="s">
        <v>12</v>
      </c>
      <c r="J37" s="62"/>
      <c r="K37" s="62"/>
      <c r="L37" s="62"/>
      <c r="M37" s="62"/>
      <c r="N37" s="364"/>
      <c r="O37" s="364"/>
      <c r="P37" s="364"/>
      <c r="Q37" s="364"/>
      <c r="R37" s="364"/>
      <c r="S37" s="364"/>
      <c r="T37" s="364"/>
      <c r="U37" s="364"/>
      <c r="V37" s="364"/>
      <c r="W37" s="364"/>
      <c r="X37" s="364"/>
      <c r="Y37" s="364"/>
      <c r="Z37" s="364"/>
      <c r="AA37" s="364"/>
      <c r="AB37" s="364"/>
      <c r="AC37" s="364"/>
      <c r="AD37" s="364"/>
      <c r="AE37" s="364"/>
      <c r="AF37" s="364"/>
      <c r="AG37" s="364"/>
      <c r="AH37" s="364"/>
      <c r="AI37" s="372">
        <f t="shared" si="9"/>
        <v>0</v>
      </c>
      <c r="AJ37" s="70"/>
      <c r="AK37" s="71"/>
    </row>
    <row r="38" spans="1:37" s="9" customFormat="1" ht="31.5" customHeight="1">
      <c r="B38" s="20"/>
      <c r="C38" s="445"/>
      <c r="D38" s="79"/>
      <c r="E38" s="20"/>
      <c r="F38" s="22" t="s">
        <v>77</v>
      </c>
      <c r="G38" s="61"/>
      <c r="H38" s="61"/>
      <c r="I38" s="28" t="s">
        <v>12</v>
      </c>
      <c r="J38" s="62"/>
      <c r="K38" s="62"/>
      <c r="L38" s="62"/>
      <c r="M38" s="62"/>
      <c r="N38" s="364"/>
      <c r="O38" s="364"/>
      <c r="P38" s="364"/>
      <c r="Q38" s="364"/>
      <c r="R38" s="364"/>
      <c r="S38" s="364"/>
      <c r="T38" s="364"/>
      <c r="U38" s="364"/>
      <c r="V38" s="364"/>
      <c r="W38" s="364"/>
      <c r="X38" s="364"/>
      <c r="Y38" s="364"/>
      <c r="Z38" s="364"/>
      <c r="AA38" s="364"/>
      <c r="AB38" s="364"/>
      <c r="AC38" s="364"/>
      <c r="AD38" s="364"/>
      <c r="AE38" s="364"/>
      <c r="AF38" s="364"/>
      <c r="AG38" s="364"/>
      <c r="AH38" s="364"/>
      <c r="AI38" s="372">
        <f t="shared" si="9"/>
        <v>0</v>
      </c>
      <c r="AJ38" s="70"/>
      <c r="AK38" s="71"/>
    </row>
    <row r="39" spans="1:37" s="9" customFormat="1" ht="31.5" customHeight="1" thickBot="1">
      <c r="B39" s="20"/>
      <c r="C39" s="445"/>
      <c r="D39" s="80"/>
      <c r="E39" s="25"/>
      <c r="F39" s="24" t="s">
        <v>49</v>
      </c>
      <c r="G39" s="66"/>
      <c r="H39" s="66"/>
      <c r="I39" s="33" t="s">
        <v>12</v>
      </c>
      <c r="J39" s="72"/>
      <c r="K39" s="72"/>
      <c r="L39" s="72"/>
      <c r="M39" s="72"/>
      <c r="N39" s="365"/>
      <c r="O39" s="365"/>
      <c r="P39" s="365"/>
      <c r="Q39" s="365"/>
      <c r="R39" s="365"/>
      <c r="S39" s="365"/>
      <c r="T39" s="365"/>
      <c r="U39" s="365"/>
      <c r="V39" s="365"/>
      <c r="W39" s="365"/>
      <c r="X39" s="365"/>
      <c r="Y39" s="365"/>
      <c r="Z39" s="365"/>
      <c r="AA39" s="365"/>
      <c r="AB39" s="365"/>
      <c r="AC39" s="365"/>
      <c r="AD39" s="365"/>
      <c r="AE39" s="365"/>
      <c r="AF39" s="365"/>
      <c r="AG39" s="365"/>
      <c r="AH39" s="365"/>
      <c r="AI39" s="374">
        <f t="shared" si="9"/>
        <v>0</v>
      </c>
      <c r="AJ39" s="73"/>
      <c r="AK39" s="74"/>
    </row>
    <row r="40" spans="1:37" s="9" customFormat="1" ht="31.5" customHeight="1" thickBot="1">
      <c r="B40" s="20"/>
      <c r="C40" s="445"/>
      <c r="D40" s="81" t="s">
        <v>86</v>
      </c>
      <c r="E40" s="82"/>
      <c r="F40" s="82"/>
      <c r="G40" s="82"/>
      <c r="H40" s="82"/>
      <c r="I40" s="27" t="s">
        <v>12</v>
      </c>
      <c r="J40" s="75"/>
      <c r="K40" s="75"/>
      <c r="L40" s="75"/>
      <c r="M40" s="75"/>
      <c r="N40" s="357">
        <f>SUM(N41,N46)</f>
        <v>0</v>
      </c>
      <c r="O40" s="357">
        <f t="shared" ref="O40:AH40" si="10">SUM(O41,O46)</f>
        <v>0</v>
      </c>
      <c r="P40" s="357">
        <f t="shared" si="10"/>
        <v>0</v>
      </c>
      <c r="Q40" s="357">
        <f t="shared" si="10"/>
        <v>0</v>
      </c>
      <c r="R40" s="357">
        <f t="shared" si="10"/>
        <v>0</v>
      </c>
      <c r="S40" s="357">
        <f t="shared" si="10"/>
        <v>0</v>
      </c>
      <c r="T40" s="357">
        <f t="shared" si="10"/>
        <v>0</v>
      </c>
      <c r="U40" s="357">
        <f t="shared" si="10"/>
        <v>0</v>
      </c>
      <c r="V40" s="357">
        <f t="shared" si="10"/>
        <v>0</v>
      </c>
      <c r="W40" s="357">
        <f t="shared" si="10"/>
        <v>0</v>
      </c>
      <c r="X40" s="357">
        <f t="shared" si="10"/>
        <v>0</v>
      </c>
      <c r="Y40" s="357">
        <f t="shared" si="10"/>
        <v>0</v>
      </c>
      <c r="Z40" s="357">
        <f t="shared" si="10"/>
        <v>0</v>
      </c>
      <c r="AA40" s="357">
        <f t="shared" si="10"/>
        <v>0</v>
      </c>
      <c r="AB40" s="357">
        <f t="shared" si="10"/>
        <v>0</v>
      </c>
      <c r="AC40" s="357">
        <f t="shared" si="10"/>
        <v>0</v>
      </c>
      <c r="AD40" s="357">
        <f t="shared" si="10"/>
        <v>0</v>
      </c>
      <c r="AE40" s="357">
        <f t="shared" si="10"/>
        <v>0</v>
      </c>
      <c r="AF40" s="357">
        <f t="shared" si="10"/>
        <v>0</v>
      </c>
      <c r="AG40" s="357">
        <f t="shared" si="10"/>
        <v>0</v>
      </c>
      <c r="AH40" s="357">
        <f t="shared" si="10"/>
        <v>0</v>
      </c>
      <c r="AI40" s="926">
        <f t="shared" ref="AI40:AI52" si="11">SUM(N40:AH40)</f>
        <v>0</v>
      </c>
      <c r="AJ40" s="57"/>
      <c r="AK40" s="58"/>
    </row>
    <row r="41" spans="1:37" s="9" customFormat="1" ht="31.5" customHeight="1">
      <c r="B41" s="20"/>
      <c r="C41" s="445"/>
      <c r="D41" s="83"/>
      <c r="E41" s="18" t="s">
        <v>74</v>
      </c>
      <c r="F41" s="21"/>
      <c r="G41" s="21"/>
      <c r="H41" s="21"/>
      <c r="I41" s="31" t="s">
        <v>12</v>
      </c>
      <c r="J41" s="76"/>
      <c r="K41" s="76"/>
      <c r="L41" s="76"/>
      <c r="M41" s="76"/>
      <c r="N41" s="359">
        <f>SUM(N42:N45)</f>
        <v>0</v>
      </c>
      <c r="O41" s="359">
        <f t="shared" ref="O41:AH41" si="12">SUM(O42:O45)</f>
        <v>0</v>
      </c>
      <c r="P41" s="359">
        <f t="shared" si="12"/>
        <v>0</v>
      </c>
      <c r="Q41" s="359">
        <f t="shared" si="12"/>
        <v>0</v>
      </c>
      <c r="R41" s="359">
        <f t="shared" si="12"/>
        <v>0</v>
      </c>
      <c r="S41" s="359">
        <f t="shared" si="12"/>
        <v>0</v>
      </c>
      <c r="T41" s="359">
        <f t="shared" si="12"/>
        <v>0</v>
      </c>
      <c r="U41" s="359">
        <f t="shared" si="12"/>
        <v>0</v>
      </c>
      <c r="V41" s="359">
        <f t="shared" si="12"/>
        <v>0</v>
      </c>
      <c r="W41" s="359">
        <f t="shared" si="12"/>
        <v>0</v>
      </c>
      <c r="X41" s="359">
        <f t="shared" si="12"/>
        <v>0</v>
      </c>
      <c r="Y41" s="359">
        <f t="shared" si="12"/>
        <v>0</v>
      </c>
      <c r="Z41" s="359">
        <f t="shared" si="12"/>
        <v>0</v>
      </c>
      <c r="AA41" s="359">
        <f t="shared" si="12"/>
        <v>0</v>
      </c>
      <c r="AB41" s="359">
        <f t="shared" si="12"/>
        <v>0</v>
      </c>
      <c r="AC41" s="359">
        <f t="shared" si="12"/>
        <v>0</v>
      </c>
      <c r="AD41" s="359">
        <f t="shared" si="12"/>
        <v>0</v>
      </c>
      <c r="AE41" s="359">
        <f t="shared" si="12"/>
        <v>0</v>
      </c>
      <c r="AF41" s="359">
        <f t="shared" si="12"/>
        <v>0</v>
      </c>
      <c r="AG41" s="359">
        <f t="shared" si="12"/>
        <v>0</v>
      </c>
      <c r="AH41" s="359">
        <f t="shared" si="12"/>
        <v>0</v>
      </c>
      <c r="AI41" s="375">
        <f t="shared" si="11"/>
        <v>0</v>
      </c>
      <c r="AJ41" s="59"/>
      <c r="AK41" s="60"/>
    </row>
    <row r="42" spans="1:37" s="9" customFormat="1" ht="31.5" customHeight="1">
      <c r="B42" s="20"/>
      <c r="C42" s="445"/>
      <c r="D42" s="83"/>
      <c r="E42" s="20"/>
      <c r="F42" s="22" t="s">
        <v>82</v>
      </c>
      <c r="G42" s="61"/>
      <c r="H42" s="61"/>
      <c r="I42" s="28" t="s">
        <v>12</v>
      </c>
      <c r="J42" s="62"/>
      <c r="K42" s="62"/>
      <c r="L42" s="62"/>
      <c r="M42" s="62"/>
      <c r="N42" s="360"/>
      <c r="O42" s="360"/>
      <c r="P42" s="360"/>
      <c r="Q42" s="360"/>
      <c r="R42" s="360"/>
      <c r="S42" s="360"/>
      <c r="T42" s="360"/>
      <c r="U42" s="360"/>
      <c r="V42" s="360"/>
      <c r="W42" s="360"/>
      <c r="X42" s="360"/>
      <c r="Y42" s="360"/>
      <c r="Z42" s="360"/>
      <c r="AA42" s="360"/>
      <c r="AB42" s="360"/>
      <c r="AC42" s="360"/>
      <c r="AD42" s="360"/>
      <c r="AE42" s="360"/>
      <c r="AF42" s="360"/>
      <c r="AG42" s="360"/>
      <c r="AH42" s="360"/>
      <c r="AI42" s="361">
        <f t="shared" si="11"/>
        <v>0</v>
      </c>
      <c r="AJ42" s="59"/>
      <c r="AK42" s="60"/>
    </row>
    <row r="43" spans="1:37" s="9" customFormat="1" ht="31.5" customHeight="1">
      <c r="A43" s="63"/>
      <c r="B43" s="20"/>
      <c r="C43" s="445"/>
      <c r="D43" s="83"/>
      <c r="E43" s="20"/>
      <c r="F43" s="23" t="s">
        <v>13</v>
      </c>
      <c r="G43" s="64"/>
      <c r="H43" s="64"/>
      <c r="I43" s="32" t="s">
        <v>12</v>
      </c>
      <c r="J43" s="62"/>
      <c r="K43" s="62"/>
      <c r="L43" s="62"/>
      <c r="M43" s="62"/>
      <c r="N43" s="360"/>
      <c r="O43" s="360"/>
      <c r="P43" s="360"/>
      <c r="Q43" s="360"/>
      <c r="R43" s="360"/>
      <c r="S43" s="360"/>
      <c r="T43" s="360"/>
      <c r="U43" s="360"/>
      <c r="V43" s="360"/>
      <c r="W43" s="360"/>
      <c r="X43" s="360"/>
      <c r="Y43" s="360"/>
      <c r="Z43" s="360"/>
      <c r="AA43" s="360"/>
      <c r="AB43" s="360"/>
      <c r="AC43" s="360"/>
      <c r="AD43" s="360"/>
      <c r="AE43" s="360"/>
      <c r="AF43" s="360"/>
      <c r="AG43" s="360"/>
      <c r="AH43" s="360"/>
      <c r="AI43" s="361">
        <f t="shared" si="11"/>
        <v>0</v>
      </c>
      <c r="AJ43" s="52"/>
      <c r="AK43" s="53"/>
    </row>
    <row r="44" spans="1:37" s="9" customFormat="1" ht="31.5" customHeight="1">
      <c r="B44" s="20"/>
      <c r="C44" s="445"/>
      <c r="D44" s="83"/>
      <c r="E44" s="15"/>
      <c r="F44" s="22" t="s">
        <v>78</v>
      </c>
      <c r="G44" s="61"/>
      <c r="H44" s="61"/>
      <c r="I44" s="28" t="s">
        <v>12</v>
      </c>
      <c r="J44" s="62"/>
      <c r="K44" s="62"/>
      <c r="L44" s="62"/>
      <c r="M44" s="62"/>
      <c r="N44" s="360"/>
      <c r="O44" s="360"/>
      <c r="P44" s="360"/>
      <c r="Q44" s="360"/>
      <c r="R44" s="360"/>
      <c r="S44" s="360"/>
      <c r="T44" s="360"/>
      <c r="U44" s="360"/>
      <c r="V44" s="360"/>
      <c r="W44" s="360"/>
      <c r="X44" s="360"/>
      <c r="Y44" s="360"/>
      <c r="Z44" s="360"/>
      <c r="AA44" s="360"/>
      <c r="AB44" s="360"/>
      <c r="AC44" s="360"/>
      <c r="AD44" s="360"/>
      <c r="AE44" s="360"/>
      <c r="AF44" s="360"/>
      <c r="AG44" s="360"/>
      <c r="AH44" s="360"/>
      <c r="AI44" s="362">
        <f t="shared" si="11"/>
        <v>0</v>
      </c>
      <c r="AJ44" s="52"/>
      <c r="AK44" s="53"/>
    </row>
    <row r="45" spans="1:37" s="9" customFormat="1" ht="31.5" customHeight="1" thickBot="1">
      <c r="B45" s="20"/>
      <c r="C45" s="445"/>
      <c r="D45" s="83"/>
      <c r="E45" s="16"/>
      <c r="F45" s="24" t="s">
        <v>49</v>
      </c>
      <c r="G45" s="66"/>
      <c r="H45" s="66"/>
      <c r="I45" s="33" t="s">
        <v>12</v>
      </c>
      <c r="J45" s="67"/>
      <c r="K45" s="67"/>
      <c r="L45" s="67"/>
      <c r="M45" s="67"/>
      <c r="N45" s="360"/>
      <c r="O45" s="360"/>
      <c r="P45" s="360"/>
      <c r="Q45" s="360"/>
      <c r="R45" s="360"/>
      <c r="S45" s="360"/>
      <c r="T45" s="360"/>
      <c r="U45" s="360"/>
      <c r="V45" s="360"/>
      <c r="W45" s="360"/>
      <c r="X45" s="360"/>
      <c r="Y45" s="360"/>
      <c r="Z45" s="360"/>
      <c r="AA45" s="360"/>
      <c r="AB45" s="360"/>
      <c r="AC45" s="360"/>
      <c r="AD45" s="360"/>
      <c r="AE45" s="360"/>
      <c r="AF45" s="360"/>
      <c r="AG45" s="360"/>
      <c r="AH45" s="360"/>
      <c r="AI45" s="363">
        <f t="shared" si="11"/>
        <v>0</v>
      </c>
      <c r="AJ45" s="20"/>
      <c r="AK45" s="68"/>
    </row>
    <row r="46" spans="1:37" s="9" customFormat="1" ht="31.5" customHeight="1">
      <c r="B46" s="20"/>
      <c r="C46" s="445"/>
      <c r="D46" s="83"/>
      <c r="E46" s="18" t="s">
        <v>75</v>
      </c>
      <c r="F46" s="19"/>
      <c r="G46" s="19"/>
      <c r="H46" s="19"/>
      <c r="I46" s="337" t="s">
        <v>348</v>
      </c>
      <c r="J46" s="69"/>
      <c r="K46" s="69"/>
      <c r="L46" s="69"/>
      <c r="M46" s="69"/>
      <c r="N46" s="359">
        <f>SUM(N47:N49)</f>
        <v>0</v>
      </c>
      <c r="O46" s="359">
        <f t="shared" ref="O46:AG46" si="13">SUM(O47:O49)</f>
        <v>0</v>
      </c>
      <c r="P46" s="359">
        <f t="shared" si="13"/>
        <v>0</v>
      </c>
      <c r="Q46" s="359">
        <f t="shared" si="13"/>
        <v>0</v>
      </c>
      <c r="R46" s="359">
        <f t="shared" si="13"/>
        <v>0</v>
      </c>
      <c r="S46" s="359">
        <f t="shared" si="13"/>
        <v>0</v>
      </c>
      <c r="T46" s="359">
        <f t="shared" si="13"/>
        <v>0</v>
      </c>
      <c r="U46" s="359">
        <f t="shared" si="13"/>
        <v>0</v>
      </c>
      <c r="V46" s="359">
        <f t="shared" si="13"/>
        <v>0</v>
      </c>
      <c r="W46" s="359">
        <f t="shared" si="13"/>
        <v>0</v>
      </c>
      <c r="X46" s="359">
        <f t="shared" si="13"/>
        <v>0</v>
      </c>
      <c r="Y46" s="359">
        <f t="shared" si="13"/>
        <v>0</v>
      </c>
      <c r="Z46" s="359">
        <f t="shared" si="13"/>
        <v>0</v>
      </c>
      <c r="AA46" s="359">
        <f t="shared" si="13"/>
        <v>0</v>
      </c>
      <c r="AB46" s="359">
        <f t="shared" si="13"/>
        <v>0</v>
      </c>
      <c r="AC46" s="359">
        <f t="shared" si="13"/>
        <v>0</v>
      </c>
      <c r="AD46" s="359">
        <f t="shared" si="13"/>
        <v>0</v>
      </c>
      <c r="AE46" s="359">
        <f t="shared" si="13"/>
        <v>0</v>
      </c>
      <c r="AF46" s="359">
        <f t="shared" si="13"/>
        <v>0</v>
      </c>
      <c r="AG46" s="359">
        <f t="shared" si="13"/>
        <v>0</v>
      </c>
      <c r="AH46" s="359">
        <f>SUM(AH47:AH49)</f>
        <v>0</v>
      </c>
      <c r="AI46" s="366">
        <f t="shared" si="11"/>
        <v>0</v>
      </c>
      <c r="AJ46" s="18"/>
      <c r="AK46" s="47"/>
    </row>
    <row r="47" spans="1:37" s="9" customFormat="1" ht="31.5" customHeight="1">
      <c r="B47" s="20"/>
      <c r="C47" s="445"/>
      <c r="D47" s="83"/>
      <c r="E47" s="20"/>
      <c r="F47" s="22" t="s">
        <v>77</v>
      </c>
      <c r="G47" s="61"/>
      <c r="H47" s="61"/>
      <c r="I47" s="28" t="s">
        <v>12</v>
      </c>
      <c r="J47" s="62"/>
      <c r="K47" s="62"/>
      <c r="L47" s="62"/>
      <c r="M47" s="62"/>
      <c r="N47" s="364"/>
      <c r="O47" s="364"/>
      <c r="P47" s="364"/>
      <c r="Q47" s="364"/>
      <c r="R47" s="364"/>
      <c r="S47" s="364"/>
      <c r="T47" s="364"/>
      <c r="U47" s="364"/>
      <c r="V47" s="364"/>
      <c r="W47" s="364"/>
      <c r="X47" s="364"/>
      <c r="Y47" s="364"/>
      <c r="Z47" s="364"/>
      <c r="AA47" s="364"/>
      <c r="AB47" s="364"/>
      <c r="AC47" s="364"/>
      <c r="AD47" s="364"/>
      <c r="AE47" s="364"/>
      <c r="AF47" s="364"/>
      <c r="AG47" s="364"/>
      <c r="AH47" s="364"/>
      <c r="AI47" s="361">
        <f t="shared" si="11"/>
        <v>0</v>
      </c>
      <c r="AJ47" s="70"/>
      <c r="AK47" s="71"/>
    </row>
    <row r="48" spans="1:37" s="9" customFormat="1" ht="31.5" customHeight="1">
      <c r="B48" s="20"/>
      <c r="C48" s="445"/>
      <c r="D48" s="83"/>
      <c r="E48" s="20"/>
      <c r="F48" s="22" t="s">
        <v>427</v>
      </c>
      <c r="G48" s="61"/>
      <c r="H48" s="61"/>
      <c r="I48" s="28" t="s">
        <v>12</v>
      </c>
      <c r="J48" s="345"/>
      <c r="K48" s="345"/>
      <c r="L48" s="345"/>
      <c r="M48" s="345"/>
      <c r="N48" s="364"/>
      <c r="O48" s="364"/>
      <c r="P48" s="364"/>
      <c r="Q48" s="364"/>
      <c r="R48" s="364"/>
      <c r="S48" s="364"/>
      <c r="T48" s="364"/>
      <c r="U48" s="364"/>
      <c r="V48" s="364"/>
      <c r="W48" s="364"/>
      <c r="X48" s="364"/>
      <c r="Y48" s="364"/>
      <c r="Z48" s="364"/>
      <c r="AA48" s="364"/>
      <c r="AB48" s="364"/>
      <c r="AC48" s="364"/>
      <c r="AD48" s="364"/>
      <c r="AE48" s="364"/>
      <c r="AF48" s="364"/>
      <c r="AG48" s="364"/>
      <c r="AH48" s="364"/>
      <c r="AI48" s="367"/>
      <c r="AJ48" s="70"/>
      <c r="AK48" s="71"/>
    </row>
    <row r="49" spans="2:37" s="9" customFormat="1" ht="31.5" customHeight="1" thickBot="1">
      <c r="B49" s="20"/>
      <c r="C49" s="445"/>
      <c r="D49" s="83"/>
      <c r="E49" s="20"/>
      <c r="F49" s="23" t="s">
        <v>49</v>
      </c>
      <c r="I49" s="333" t="s">
        <v>12</v>
      </c>
      <c r="J49" s="345"/>
      <c r="K49" s="345"/>
      <c r="L49" s="345"/>
      <c r="M49" s="345"/>
      <c r="N49" s="364"/>
      <c r="O49" s="364"/>
      <c r="P49" s="364"/>
      <c r="Q49" s="364"/>
      <c r="R49" s="364"/>
      <c r="S49" s="364"/>
      <c r="T49" s="364"/>
      <c r="U49" s="364"/>
      <c r="V49" s="364"/>
      <c r="W49" s="364"/>
      <c r="X49" s="364"/>
      <c r="Y49" s="364"/>
      <c r="Z49" s="364"/>
      <c r="AA49" s="364"/>
      <c r="AB49" s="364"/>
      <c r="AC49" s="364"/>
      <c r="AD49" s="364"/>
      <c r="AE49" s="364"/>
      <c r="AF49" s="364"/>
      <c r="AG49" s="364"/>
      <c r="AH49" s="365"/>
      <c r="AI49" s="370">
        <f t="shared" si="11"/>
        <v>0</v>
      </c>
      <c r="AJ49" s="70"/>
      <c r="AK49" s="71"/>
    </row>
    <row r="50" spans="2:37" s="34" customFormat="1" ht="25.5" customHeight="1">
      <c r="B50" s="454"/>
      <c r="C50" s="446" t="s">
        <v>364</v>
      </c>
      <c r="D50" s="449"/>
      <c r="E50" s="450"/>
      <c r="F50" s="450"/>
      <c r="G50" s="450"/>
      <c r="H50" s="450"/>
      <c r="I50" s="331" t="s">
        <v>348</v>
      </c>
      <c r="J50" s="69"/>
      <c r="K50" s="69"/>
      <c r="L50" s="69"/>
      <c r="M50" s="69"/>
      <c r="N50" s="359">
        <f>SUM(N51:N52)</f>
        <v>0</v>
      </c>
      <c r="O50" s="359">
        <f t="shared" ref="O50:AG50" si="14">SUM(O51:O52)</f>
        <v>0</v>
      </c>
      <c r="P50" s="359">
        <f t="shared" si="14"/>
        <v>0</v>
      </c>
      <c r="Q50" s="359">
        <f t="shared" si="14"/>
        <v>0</v>
      </c>
      <c r="R50" s="359">
        <f t="shared" si="14"/>
        <v>0</v>
      </c>
      <c r="S50" s="359">
        <f t="shared" si="14"/>
        <v>0</v>
      </c>
      <c r="T50" s="359">
        <f t="shared" si="14"/>
        <v>0</v>
      </c>
      <c r="U50" s="359">
        <f t="shared" si="14"/>
        <v>0</v>
      </c>
      <c r="V50" s="359">
        <f t="shared" si="14"/>
        <v>0</v>
      </c>
      <c r="W50" s="359">
        <f t="shared" si="14"/>
        <v>0</v>
      </c>
      <c r="X50" s="359">
        <f t="shared" si="14"/>
        <v>0</v>
      </c>
      <c r="Y50" s="359">
        <f t="shared" si="14"/>
        <v>0</v>
      </c>
      <c r="Z50" s="359">
        <f t="shared" si="14"/>
        <v>0</v>
      </c>
      <c r="AA50" s="359">
        <f t="shared" si="14"/>
        <v>0</v>
      </c>
      <c r="AB50" s="359">
        <f t="shared" si="14"/>
        <v>0</v>
      </c>
      <c r="AC50" s="359">
        <f t="shared" si="14"/>
        <v>0</v>
      </c>
      <c r="AD50" s="359">
        <f t="shared" si="14"/>
        <v>0</v>
      </c>
      <c r="AE50" s="359">
        <f t="shared" si="14"/>
        <v>0</v>
      </c>
      <c r="AF50" s="359">
        <f t="shared" si="14"/>
        <v>0</v>
      </c>
      <c r="AG50" s="359">
        <f t="shared" si="14"/>
        <v>0</v>
      </c>
      <c r="AH50" s="359">
        <f>SUM(AH51:AH52)</f>
        <v>0</v>
      </c>
      <c r="AI50" s="368">
        <f t="shared" si="11"/>
        <v>0</v>
      </c>
      <c r="AJ50" s="331"/>
      <c r="AK50" s="332"/>
    </row>
    <row r="51" spans="2:37" s="34" customFormat="1" ht="31.5" customHeight="1">
      <c r="B51" s="454"/>
      <c r="C51" s="447"/>
      <c r="D51" s="22" t="s">
        <v>347</v>
      </c>
      <c r="E51" s="344"/>
      <c r="F51" s="61"/>
      <c r="G51" s="65"/>
      <c r="H51" s="65"/>
      <c r="I51" s="340" t="s">
        <v>348</v>
      </c>
      <c r="J51" s="341"/>
      <c r="K51" s="342"/>
      <c r="L51" s="342"/>
      <c r="M51" s="342"/>
      <c r="N51" s="349"/>
      <c r="O51" s="349"/>
      <c r="P51" s="349"/>
      <c r="Q51" s="349"/>
      <c r="R51" s="349"/>
      <c r="S51" s="349"/>
      <c r="T51" s="349"/>
      <c r="U51" s="349"/>
      <c r="V51" s="349"/>
      <c r="W51" s="349"/>
      <c r="X51" s="349"/>
      <c r="Y51" s="349"/>
      <c r="Z51" s="349"/>
      <c r="AA51" s="349"/>
      <c r="AB51" s="349"/>
      <c r="AC51" s="349"/>
      <c r="AD51" s="349"/>
      <c r="AE51" s="349"/>
      <c r="AF51" s="349"/>
      <c r="AG51" s="349"/>
      <c r="AH51" s="350"/>
      <c r="AI51" s="369">
        <f t="shared" si="11"/>
        <v>0</v>
      </c>
      <c r="AJ51" s="337"/>
      <c r="AK51" s="343"/>
    </row>
    <row r="52" spans="2:37" s="34" customFormat="1" ht="31.5" customHeight="1" thickBot="1">
      <c r="B52" s="455"/>
      <c r="C52" s="448"/>
      <c r="D52" s="338" t="s">
        <v>365</v>
      </c>
      <c r="E52" s="111"/>
      <c r="F52" s="334"/>
      <c r="G52" s="334"/>
      <c r="H52" s="334"/>
      <c r="I52" s="29" t="s">
        <v>348</v>
      </c>
      <c r="J52" s="335"/>
      <c r="K52" s="336"/>
      <c r="L52" s="336"/>
      <c r="M52" s="336"/>
      <c r="N52" s="351"/>
      <c r="O52" s="351"/>
      <c r="P52" s="351"/>
      <c r="Q52" s="351"/>
      <c r="R52" s="351"/>
      <c r="S52" s="351"/>
      <c r="T52" s="351"/>
      <c r="U52" s="351"/>
      <c r="V52" s="351"/>
      <c r="W52" s="351"/>
      <c r="X52" s="351"/>
      <c r="Y52" s="351"/>
      <c r="Z52" s="351"/>
      <c r="AA52" s="351"/>
      <c r="AB52" s="351"/>
      <c r="AC52" s="351"/>
      <c r="AD52" s="351"/>
      <c r="AE52" s="351"/>
      <c r="AF52" s="351"/>
      <c r="AG52" s="351"/>
      <c r="AH52" s="352"/>
      <c r="AI52" s="370">
        <f t="shared" si="11"/>
        <v>0</v>
      </c>
      <c r="AJ52" s="111"/>
      <c r="AK52" s="339"/>
    </row>
    <row r="53" spans="2:37" s="34" customFormat="1">
      <c r="B53" s="9" t="s">
        <v>430</v>
      </c>
      <c r="D53" s="9"/>
      <c r="E53" s="9"/>
      <c r="F53" s="9"/>
      <c r="G53" s="9"/>
      <c r="H53" s="9"/>
      <c r="I53" s="11"/>
      <c r="J53" s="11"/>
    </row>
    <row r="54" spans="2:37" s="34" customFormat="1">
      <c r="B54" s="9"/>
      <c r="C54" s="9"/>
      <c r="D54" s="9"/>
      <c r="E54" s="9"/>
      <c r="F54" s="9"/>
      <c r="G54" s="9"/>
      <c r="H54" s="9"/>
      <c r="I54" s="11"/>
      <c r="J54" s="11"/>
    </row>
    <row r="55" spans="2:37" s="928" customFormat="1" ht="33" customHeight="1" thickBot="1">
      <c r="B55" s="17" t="s">
        <v>487</v>
      </c>
      <c r="C55" s="12"/>
      <c r="D55" s="12"/>
      <c r="E55" s="927"/>
      <c r="F55" s="927"/>
      <c r="G55" s="927"/>
      <c r="H55" s="927"/>
      <c r="J55" s="927"/>
    </row>
    <row r="56" spans="2:37" s="928" customFormat="1" ht="33" customHeight="1" thickBot="1">
      <c r="B56" s="453" t="s">
        <v>488</v>
      </c>
      <c r="C56" s="932"/>
      <c r="D56" s="933"/>
      <c r="E56" s="934"/>
      <c r="F56" s="933"/>
      <c r="G56" s="933"/>
      <c r="H56" s="933"/>
      <c r="I56" s="932" t="s">
        <v>489</v>
      </c>
      <c r="J56" s="939">
        <f>SUM(J57:J58)</f>
        <v>0</v>
      </c>
    </row>
    <row r="57" spans="2:37" s="928" customFormat="1" ht="33" customHeight="1" thickBot="1">
      <c r="B57" s="930"/>
      <c r="C57" s="929" t="s">
        <v>45</v>
      </c>
      <c r="D57" s="933"/>
      <c r="E57" s="934"/>
      <c r="F57" s="933"/>
      <c r="G57" s="933"/>
      <c r="H57" s="933"/>
      <c r="I57" s="932" t="s">
        <v>489</v>
      </c>
      <c r="J57" s="939">
        <f>AI17</f>
        <v>0</v>
      </c>
    </row>
    <row r="58" spans="2:37" s="928" customFormat="1" ht="33" customHeight="1" thickBot="1">
      <c r="B58" s="931"/>
      <c r="C58" s="935" t="s">
        <v>366</v>
      </c>
      <c r="D58" s="936"/>
      <c r="E58" s="937"/>
      <c r="F58" s="936"/>
      <c r="G58" s="936"/>
      <c r="H58" s="936"/>
      <c r="I58" s="938" t="s">
        <v>489</v>
      </c>
      <c r="J58" s="940">
        <f>AI24</f>
        <v>0</v>
      </c>
    </row>
  </sheetData>
  <sheetProtection insertRows="0"/>
  <protectedRanges>
    <protectedRange sqref="A59:JD64" name="範囲3"/>
    <protectedRange sqref="H51:AI54 I17:I19 J40:AH40 A52:A54 B53:B54 D53:E53 C54:E54 D51 F53:G54 C52:D52 F51:F52 I50:AI50 I24:M25 J26:AH26 J27:AI39 A26:A49 D26:F49 H26:I49 J41:AI49" name="範囲1"/>
  </protectedRanges>
  <mergeCells count="13">
    <mergeCell ref="AJ19:AK19"/>
    <mergeCell ref="AI5:AI6"/>
    <mergeCell ref="B22:I23"/>
    <mergeCell ref="AI22:AI23"/>
    <mergeCell ref="AJ22:AK23"/>
    <mergeCell ref="K2:AF2"/>
    <mergeCell ref="AJ7:AK12"/>
    <mergeCell ref="B15:I16"/>
    <mergeCell ref="AI15:AI16"/>
    <mergeCell ref="AJ15:AK16"/>
    <mergeCell ref="J4:AI4"/>
    <mergeCell ref="AJ4:AK6"/>
    <mergeCell ref="B4:I6"/>
  </mergeCells>
  <phoneticPr fontId="3"/>
  <printOptions horizontalCentered="1"/>
  <pageMargins left="0.23622047244094491" right="0.23622047244094491" top="0.74803149606299213" bottom="0.74803149606299213" header="0.31496062992125984" footer="0.31496062992125984"/>
  <pageSetup paperSize="8" scale="48" orientation="landscape" r:id="rId1"/>
  <headerFooter alignWithMargins="0"/>
  <rowBreaks count="1" manualBreakCount="1">
    <brk id="63" max="16383" man="1"/>
  </rowBreaks>
  <ignoredErrors>
    <ignoredError sqref="K6:AF6 AG6:AH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53"/>
  <sheetViews>
    <sheetView showGridLines="0" view="pageBreakPreview" zoomScale="55" zoomScaleNormal="85" zoomScaleSheetLayoutView="55" workbookViewId="0"/>
  </sheetViews>
  <sheetFormatPr defaultColWidth="9" defaultRowHeight="14.25" outlineLevelCol="1"/>
  <cols>
    <col min="1" max="1" width="3.25" style="792" customWidth="1"/>
    <col min="2" max="3" width="3.25" style="793" customWidth="1"/>
    <col min="4" max="4" width="62.125" style="793" customWidth="1"/>
    <col min="5" max="5" width="18.25" style="794" customWidth="1"/>
    <col min="6" max="6" width="18.25" style="794" customWidth="1" outlineLevel="1"/>
    <col min="7" max="8" width="18.25" style="794" customWidth="1"/>
    <col min="9" max="9" width="18.25" style="794" customWidth="1" outlineLevel="1"/>
    <col min="10" max="11" width="18.25" style="794" customWidth="1"/>
    <col min="12" max="12" width="18.25" style="794" customWidth="1" outlineLevel="1"/>
    <col min="13" max="14" width="18.25" style="794" customWidth="1"/>
    <col min="15" max="15" width="18.25" style="794" customWidth="1" outlineLevel="1"/>
    <col min="16" max="17" width="18.25" style="794" customWidth="1"/>
    <col min="18" max="18" width="18.25" style="794" customWidth="1" outlineLevel="1"/>
    <col min="19" max="22" width="18.25" style="1" customWidth="1"/>
    <col min="23" max="16384" width="9" style="1"/>
  </cols>
  <sheetData>
    <row r="1" spans="1:22" s="41" customFormat="1" ht="23.25" customHeight="1">
      <c r="A1" s="4"/>
      <c r="B1" s="789"/>
      <c r="C1" s="789"/>
      <c r="D1" s="789"/>
      <c r="E1" s="790"/>
      <c r="F1" s="790"/>
      <c r="G1" s="790"/>
      <c r="H1" s="790"/>
      <c r="I1" s="790"/>
      <c r="J1" s="790"/>
      <c r="K1" s="790"/>
      <c r="L1" s="790"/>
      <c r="M1" s="790"/>
      <c r="N1" s="790"/>
      <c r="O1" s="790"/>
      <c r="P1" s="790"/>
      <c r="Q1" s="790"/>
      <c r="R1" s="790"/>
      <c r="S1" s="791"/>
      <c r="V1" s="324" t="s">
        <v>349</v>
      </c>
    </row>
    <row r="2" spans="1:22" ht="23.25" customHeight="1" thickBot="1">
      <c r="V2" s="121" t="s">
        <v>418</v>
      </c>
    </row>
    <row r="3" spans="1:22" s="5" customFormat="1" ht="23.25" customHeight="1">
      <c r="A3" s="1120" t="s">
        <v>105</v>
      </c>
      <c r="B3" s="1121"/>
      <c r="C3" s="1121"/>
      <c r="D3" s="1122"/>
      <c r="E3" s="1120" t="s">
        <v>97</v>
      </c>
      <c r="F3" s="1121"/>
      <c r="G3" s="1121"/>
      <c r="H3" s="1120" t="s">
        <v>70</v>
      </c>
      <c r="I3" s="1121"/>
      <c r="J3" s="1122"/>
      <c r="K3" s="1120" t="s">
        <v>71</v>
      </c>
      <c r="L3" s="1121"/>
      <c r="M3" s="1122"/>
      <c r="N3" s="1120" t="s">
        <v>72</v>
      </c>
      <c r="O3" s="1121"/>
      <c r="P3" s="1122"/>
      <c r="Q3" s="1121" t="s">
        <v>73</v>
      </c>
      <c r="R3" s="1121"/>
      <c r="S3" s="1122"/>
      <c r="T3" s="1121" t="s">
        <v>50</v>
      </c>
      <c r="U3" s="1121"/>
      <c r="V3" s="1122"/>
    </row>
    <row r="4" spans="1:22" s="5" customFormat="1" ht="23.25" customHeight="1">
      <c r="A4" s="1123"/>
      <c r="B4" s="1102"/>
      <c r="C4" s="1102"/>
      <c r="D4" s="1124"/>
      <c r="E4" s="1134" t="s">
        <v>414</v>
      </c>
      <c r="F4" s="1135"/>
      <c r="G4" s="1136"/>
      <c r="H4" s="1137" t="s">
        <v>47</v>
      </c>
      <c r="I4" s="1135"/>
      <c r="J4" s="1136"/>
      <c r="K4" s="1137" t="s">
        <v>48</v>
      </c>
      <c r="L4" s="1135"/>
      <c r="M4" s="1136"/>
      <c r="N4" s="1137" t="s">
        <v>14</v>
      </c>
      <c r="O4" s="1135"/>
      <c r="P4" s="1136"/>
      <c r="Q4" s="1137" t="s">
        <v>15</v>
      </c>
      <c r="R4" s="1135"/>
      <c r="S4" s="1136"/>
      <c r="T4" s="795"/>
      <c r="U4" s="795"/>
      <c r="V4" s="796"/>
    </row>
    <row r="5" spans="1:22" s="5" customFormat="1" ht="23.25" customHeight="1">
      <c r="A5" s="1123"/>
      <c r="B5" s="1102"/>
      <c r="C5" s="1102"/>
      <c r="D5" s="1124"/>
      <c r="E5" s="1100" t="s">
        <v>29</v>
      </c>
      <c r="F5" s="1118" t="s">
        <v>5</v>
      </c>
      <c r="G5" s="1128" t="s">
        <v>6</v>
      </c>
      <c r="H5" s="1100" t="s">
        <v>29</v>
      </c>
      <c r="I5" s="1118" t="s">
        <v>5</v>
      </c>
      <c r="J5" s="1130" t="s">
        <v>6</v>
      </c>
      <c r="K5" s="1100" t="s">
        <v>29</v>
      </c>
      <c r="L5" s="1118" t="s">
        <v>5</v>
      </c>
      <c r="M5" s="1130" t="s">
        <v>6</v>
      </c>
      <c r="N5" s="1100" t="s">
        <v>29</v>
      </c>
      <c r="O5" s="1118" t="s">
        <v>5</v>
      </c>
      <c r="P5" s="1130" t="s">
        <v>6</v>
      </c>
      <c r="Q5" s="1100" t="s">
        <v>29</v>
      </c>
      <c r="R5" s="1118" t="s">
        <v>5</v>
      </c>
      <c r="S5" s="1130" t="s">
        <v>6</v>
      </c>
      <c r="T5" s="1132" t="s">
        <v>29</v>
      </c>
      <c r="U5" s="1118" t="s">
        <v>5</v>
      </c>
      <c r="V5" s="1130" t="s">
        <v>6</v>
      </c>
    </row>
    <row r="6" spans="1:22" s="5" customFormat="1" ht="20.100000000000001" customHeight="1" thickBot="1">
      <c r="A6" s="1125"/>
      <c r="B6" s="1126"/>
      <c r="C6" s="1126"/>
      <c r="D6" s="1127"/>
      <c r="E6" s="1101"/>
      <c r="F6" s="1119"/>
      <c r="G6" s="1129"/>
      <c r="H6" s="1101"/>
      <c r="I6" s="1119"/>
      <c r="J6" s="1131"/>
      <c r="K6" s="1101"/>
      <c r="L6" s="1119"/>
      <c r="M6" s="1131"/>
      <c r="N6" s="1101"/>
      <c r="O6" s="1119"/>
      <c r="P6" s="1131"/>
      <c r="Q6" s="1101"/>
      <c r="R6" s="1119"/>
      <c r="S6" s="1131"/>
      <c r="T6" s="1133"/>
      <c r="U6" s="1119"/>
      <c r="V6" s="1131"/>
    </row>
    <row r="7" spans="1:22" s="5" customFormat="1" ht="25.5" customHeight="1">
      <c r="A7" s="1105" t="s">
        <v>508</v>
      </c>
      <c r="B7" s="1106"/>
      <c r="C7" s="1106"/>
      <c r="D7" s="1107"/>
      <c r="E7" s="797">
        <f>SUM(E8,E32)</f>
        <v>0</v>
      </c>
      <c r="F7" s="798">
        <f t="shared" ref="F7:S7" si="0">SUM(F8,F32)</f>
        <v>0</v>
      </c>
      <c r="G7" s="799">
        <f t="shared" si="0"/>
        <v>0</v>
      </c>
      <c r="H7" s="797">
        <f t="shared" si="0"/>
        <v>0</v>
      </c>
      <c r="I7" s="798">
        <f t="shared" si="0"/>
        <v>0</v>
      </c>
      <c r="J7" s="800">
        <f t="shared" si="0"/>
        <v>0</v>
      </c>
      <c r="K7" s="797">
        <f t="shared" si="0"/>
        <v>0</v>
      </c>
      <c r="L7" s="798">
        <f t="shared" si="0"/>
        <v>0</v>
      </c>
      <c r="M7" s="800">
        <f t="shared" si="0"/>
        <v>0</v>
      </c>
      <c r="N7" s="797">
        <f t="shared" si="0"/>
        <v>0</v>
      </c>
      <c r="O7" s="798">
        <f t="shared" si="0"/>
        <v>0</v>
      </c>
      <c r="P7" s="800">
        <f>SUM(P8,P32)</f>
        <v>0</v>
      </c>
      <c r="Q7" s="801">
        <f t="shared" si="0"/>
        <v>0</v>
      </c>
      <c r="R7" s="798">
        <f t="shared" si="0"/>
        <v>0</v>
      </c>
      <c r="S7" s="800">
        <f t="shared" si="0"/>
        <v>0</v>
      </c>
      <c r="T7" s="801">
        <f t="shared" ref="T7:V7" si="1">SUM(T8,T32)</f>
        <v>0</v>
      </c>
      <c r="U7" s="798">
        <f t="shared" si="1"/>
        <v>0</v>
      </c>
      <c r="V7" s="800">
        <f t="shared" si="1"/>
        <v>0</v>
      </c>
    </row>
    <row r="8" spans="1:22" s="5" customFormat="1" ht="25.5" customHeight="1">
      <c r="A8" s="802"/>
      <c r="B8" s="1115" t="s">
        <v>100</v>
      </c>
      <c r="C8" s="1116"/>
      <c r="D8" s="1117"/>
      <c r="E8" s="803">
        <f>SUM(E9,E29,E30,E31,)</f>
        <v>0</v>
      </c>
      <c r="F8" s="804">
        <f t="shared" ref="F8:S8" si="2">SUM(F9,F29,F30,F31,)</f>
        <v>0</v>
      </c>
      <c r="G8" s="805">
        <f t="shared" si="2"/>
        <v>0</v>
      </c>
      <c r="H8" s="803">
        <f t="shared" si="2"/>
        <v>0</v>
      </c>
      <c r="I8" s="804">
        <f t="shared" si="2"/>
        <v>0</v>
      </c>
      <c r="J8" s="806">
        <f t="shared" si="2"/>
        <v>0</v>
      </c>
      <c r="K8" s="803">
        <f t="shared" si="2"/>
        <v>0</v>
      </c>
      <c r="L8" s="804">
        <f t="shared" si="2"/>
        <v>0</v>
      </c>
      <c r="M8" s="806">
        <f t="shared" si="2"/>
        <v>0</v>
      </c>
      <c r="N8" s="803">
        <f t="shared" si="2"/>
        <v>0</v>
      </c>
      <c r="O8" s="804">
        <f t="shared" si="2"/>
        <v>0</v>
      </c>
      <c r="P8" s="806">
        <f t="shared" si="2"/>
        <v>0</v>
      </c>
      <c r="Q8" s="807">
        <f t="shared" si="2"/>
        <v>0</v>
      </c>
      <c r="R8" s="804">
        <f t="shared" si="2"/>
        <v>0</v>
      </c>
      <c r="S8" s="806">
        <f t="shared" si="2"/>
        <v>0</v>
      </c>
      <c r="T8" s="807">
        <f t="shared" ref="T8:V8" si="3">SUM(T9,T29,T30,T31,)</f>
        <v>0</v>
      </c>
      <c r="U8" s="804">
        <f t="shared" si="3"/>
        <v>0</v>
      </c>
      <c r="V8" s="806">
        <f t="shared" si="3"/>
        <v>0</v>
      </c>
    </row>
    <row r="9" spans="1:22" s="5" customFormat="1" ht="25.5" customHeight="1">
      <c r="A9" s="802"/>
      <c r="B9" s="808"/>
      <c r="C9" s="1111" t="s">
        <v>3</v>
      </c>
      <c r="D9" s="1112"/>
      <c r="E9" s="809">
        <f>SUM(E10,E23)</f>
        <v>0</v>
      </c>
      <c r="F9" s="810">
        <f>SUM(F10,F23)</f>
        <v>0</v>
      </c>
      <c r="G9" s="811">
        <f>SUM(E9:F9)</f>
        <v>0</v>
      </c>
      <c r="H9" s="809">
        <f>SUM(H10,H23)</f>
        <v>0</v>
      </c>
      <c r="I9" s="810">
        <f>SUM(I10,I23)</f>
        <v>0</v>
      </c>
      <c r="J9" s="812">
        <f>SUM(H9:I9)</f>
        <v>0</v>
      </c>
      <c r="K9" s="809">
        <f>SUM(K10,K23)</f>
        <v>0</v>
      </c>
      <c r="L9" s="810">
        <f>SUM(L10,L23)</f>
        <v>0</v>
      </c>
      <c r="M9" s="812">
        <f>SUM(K9:L9)</f>
        <v>0</v>
      </c>
      <c r="N9" s="809">
        <f>SUM(N10,N23)</f>
        <v>0</v>
      </c>
      <c r="O9" s="810">
        <f>SUM(O10,O23)</f>
        <v>0</v>
      </c>
      <c r="P9" s="812">
        <f>SUM(N9:O9)</f>
        <v>0</v>
      </c>
      <c r="Q9" s="813">
        <f>SUM(Q10,Q23)</f>
        <v>0</v>
      </c>
      <c r="R9" s="810">
        <f>SUM(R10,R23)</f>
        <v>0</v>
      </c>
      <c r="S9" s="812">
        <f>SUM(Q9:R9)</f>
        <v>0</v>
      </c>
      <c r="T9" s="813">
        <f>SUM(T10,T23)</f>
        <v>0</v>
      </c>
      <c r="U9" s="810">
        <f>SUM(U10,U23)</f>
        <v>0</v>
      </c>
      <c r="V9" s="812">
        <f>SUM(T9:U9)</f>
        <v>0</v>
      </c>
    </row>
    <row r="10" spans="1:22" s="5" customFormat="1" ht="25.5" customHeight="1">
      <c r="A10" s="814"/>
      <c r="B10" s="815"/>
      <c r="C10" s="816"/>
      <c r="D10" s="817" t="s">
        <v>87</v>
      </c>
      <c r="E10" s="818">
        <f>SUM(E11:E22)</f>
        <v>0</v>
      </c>
      <c r="F10" s="819">
        <f>SUM(F11:F22)</f>
        <v>0</v>
      </c>
      <c r="G10" s="820">
        <f>SUM(E10:F10)</f>
        <v>0</v>
      </c>
      <c r="H10" s="818">
        <f>SUM(H11:H22)</f>
        <v>0</v>
      </c>
      <c r="I10" s="819">
        <f>SUM(I11:I22)</f>
        <v>0</v>
      </c>
      <c r="J10" s="821">
        <f>SUM(H10:I10)</f>
        <v>0</v>
      </c>
      <c r="K10" s="818">
        <f>SUM(K11:K22)</f>
        <v>0</v>
      </c>
      <c r="L10" s="819">
        <f>SUM(L11:L22)</f>
        <v>0</v>
      </c>
      <c r="M10" s="821">
        <f>SUM(K10:L10)</f>
        <v>0</v>
      </c>
      <c r="N10" s="818">
        <f>SUM(N11:N22)</f>
        <v>0</v>
      </c>
      <c r="O10" s="819">
        <f>SUM(O11:O22)</f>
        <v>0</v>
      </c>
      <c r="P10" s="821">
        <f>SUM(N10:O10)</f>
        <v>0</v>
      </c>
      <c r="Q10" s="822">
        <f>SUM(Q11:Q22)</f>
        <v>0</v>
      </c>
      <c r="R10" s="819">
        <f>SUM(R11:R22)</f>
        <v>0</v>
      </c>
      <c r="S10" s="821">
        <f>SUM(Q10:R10)</f>
        <v>0</v>
      </c>
      <c r="T10" s="822">
        <f>SUM(T11:T22)</f>
        <v>0</v>
      </c>
      <c r="U10" s="819">
        <f>SUM(U11:U22)</f>
        <v>0</v>
      </c>
      <c r="V10" s="821">
        <f>SUM(T10:U10)</f>
        <v>0</v>
      </c>
    </row>
    <row r="11" spans="1:22" s="5" customFormat="1" ht="25.5" customHeight="1">
      <c r="A11" s="814"/>
      <c r="B11" s="815"/>
      <c r="C11" s="816"/>
      <c r="D11" s="823" t="s">
        <v>9</v>
      </c>
      <c r="E11" s="824"/>
      <c r="F11" s="825"/>
      <c r="G11" s="826"/>
      <c r="H11" s="824"/>
      <c r="I11" s="825"/>
      <c r="J11" s="827"/>
      <c r="K11" s="824"/>
      <c r="L11" s="825"/>
      <c r="M11" s="827"/>
      <c r="N11" s="824"/>
      <c r="O11" s="825"/>
      <c r="P11" s="827"/>
      <c r="Q11" s="828"/>
      <c r="R11" s="825"/>
      <c r="S11" s="827"/>
      <c r="T11" s="829">
        <f>SUM(E11,H11,K11,N11,Q11)</f>
        <v>0</v>
      </c>
      <c r="U11" s="830">
        <f t="shared" ref="U11:V11" si="4">SUM(F11,I11,L11,O11,R11)</f>
        <v>0</v>
      </c>
      <c r="V11" s="831">
        <f t="shared" si="4"/>
        <v>0</v>
      </c>
    </row>
    <row r="12" spans="1:22" s="5" customFormat="1" ht="25.5" customHeight="1">
      <c r="A12" s="814"/>
      <c r="B12" s="815"/>
      <c r="C12" s="816"/>
      <c r="D12" s="823" t="s">
        <v>63</v>
      </c>
      <c r="E12" s="832"/>
      <c r="F12" s="833"/>
      <c r="G12" s="834"/>
      <c r="H12" s="832"/>
      <c r="I12" s="833"/>
      <c r="J12" s="835"/>
      <c r="K12" s="832"/>
      <c r="L12" s="833"/>
      <c r="M12" s="835"/>
      <c r="N12" s="832"/>
      <c r="O12" s="833"/>
      <c r="P12" s="835"/>
      <c r="Q12" s="836"/>
      <c r="R12" s="833"/>
      <c r="S12" s="835"/>
      <c r="T12" s="837">
        <f t="shared" ref="T12:T22" si="5">SUM(E12,H12,K12,N12,Q12)</f>
        <v>0</v>
      </c>
      <c r="U12" s="838">
        <f t="shared" ref="U12:U22" si="6">SUM(F12,I12,L12,O12,R12)</f>
        <v>0</v>
      </c>
      <c r="V12" s="839">
        <f t="shared" ref="V12:V22" si="7">SUM(G12,J12,M12,P12,S12)</f>
        <v>0</v>
      </c>
    </row>
    <row r="13" spans="1:22" s="5" customFormat="1" ht="25.5" customHeight="1">
      <c r="A13" s="814"/>
      <c r="B13" s="815"/>
      <c r="C13" s="816"/>
      <c r="D13" s="823" t="s">
        <v>64</v>
      </c>
      <c r="E13" s="832"/>
      <c r="F13" s="833"/>
      <c r="G13" s="834"/>
      <c r="H13" s="832"/>
      <c r="I13" s="833"/>
      <c r="J13" s="835"/>
      <c r="K13" s="832"/>
      <c r="L13" s="833"/>
      <c r="M13" s="835"/>
      <c r="N13" s="832"/>
      <c r="O13" s="833"/>
      <c r="P13" s="835"/>
      <c r="Q13" s="836"/>
      <c r="R13" s="833"/>
      <c r="S13" s="835"/>
      <c r="T13" s="837">
        <f t="shared" si="5"/>
        <v>0</v>
      </c>
      <c r="U13" s="838">
        <f t="shared" si="6"/>
        <v>0</v>
      </c>
      <c r="V13" s="839">
        <f t="shared" si="7"/>
        <v>0</v>
      </c>
    </row>
    <row r="14" spans="1:22" s="5" customFormat="1" ht="25.5" customHeight="1">
      <c r="A14" s="814"/>
      <c r="B14" s="815"/>
      <c r="C14" s="816"/>
      <c r="D14" s="823" t="s">
        <v>65</v>
      </c>
      <c r="E14" s="832"/>
      <c r="F14" s="833"/>
      <c r="G14" s="834"/>
      <c r="H14" s="832"/>
      <c r="I14" s="833"/>
      <c r="J14" s="835"/>
      <c r="K14" s="832"/>
      <c r="L14" s="833"/>
      <c r="M14" s="835"/>
      <c r="N14" s="832"/>
      <c r="O14" s="833"/>
      <c r="P14" s="835"/>
      <c r="Q14" s="836"/>
      <c r="R14" s="833"/>
      <c r="S14" s="835"/>
      <c r="T14" s="837">
        <f t="shared" si="5"/>
        <v>0</v>
      </c>
      <c r="U14" s="838">
        <f t="shared" si="6"/>
        <v>0</v>
      </c>
      <c r="V14" s="839">
        <f t="shared" si="7"/>
        <v>0</v>
      </c>
    </row>
    <row r="15" spans="1:22" s="5" customFormat="1" ht="25.5" customHeight="1">
      <c r="A15" s="814"/>
      <c r="B15" s="815"/>
      <c r="C15" s="816"/>
      <c r="D15" s="823" t="s">
        <v>115</v>
      </c>
      <c r="E15" s="832"/>
      <c r="F15" s="833"/>
      <c r="G15" s="834"/>
      <c r="H15" s="832"/>
      <c r="I15" s="833"/>
      <c r="J15" s="835"/>
      <c r="K15" s="832"/>
      <c r="L15" s="833"/>
      <c r="M15" s="835"/>
      <c r="N15" s="832"/>
      <c r="O15" s="833"/>
      <c r="P15" s="835"/>
      <c r="Q15" s="836"/>
      <c r="R15" s="833"/>
      <c r="S15" s="835"/>
      <c r="T15" s="837">
        <f t="shared" si="5"/>
        <v>0</v>
      </c>
      <c r="U15" s="838">
        <f t="shared" si="6"/>
        <v>0</v>
      </c>
      <c r="V15" s="839">
        <f t="shared" si="7"/>
        <v>0</v>
      </c>
    </row>
    <row r="16" spans="1:22" s="5" customFormat="1" ht="25.5" customHeight="1">
      <c r="A16" s="814"/>
      <c r="B16" s="815"/>
      <c r="C16" s="816"/>
      <c r="D16" s="823" t="s">
        <v>66</v>
      </c>
      <c r="E16" s="832"/>
      <c r="F16" s="833"/>
      <c r="G16" s="834"/>
      <c r="H16" s="832"/>
      <c r="I16" s="833"/>
      <c r="J16" s="835"/>
      <c r="K16" s="832"/>
      <c r="L16" s="833"/>
      <c r="M16" s="835"/>
      <c r="N16" s="832"/>
      <c r="O16" s="833"/>
      <c r="P16" s="835"/>
      <c r="Q16" s="836"/>
      <c r="R16" s="833"/>
      <c r="S16" s="835"/>
      <c r="T16" s="837">
        <f t="shared" si="5"/>
        <v>0</v>
      </c>
      <c r="U16" s="838">
        <f t="shared" si="6"/>
        <v>0</v>
      </c>
      <c r="V16" s="839">
        <f t="shared" si="7"/>
        <v>0</v>
      </c>
    </row>
    <row r="17" spans="1:22" s="5" customFormat="1" ht="25.5" customHeight="1">
      <c r="A17" s="814"/>
      <c r="B17" s="815"/>
      <c r="C17" s="816"/>
      <c r="D17" s="823" t="s">
        <v>116</v>
      </c>
      <c r="E17" s="832"/>
      <c r="F17" s="833"/>
      <c r="G17" s="834"/>
      <c r="H17" s="832"/>
      <c r="I17" s="833"/>
      <c r="J17" s="835"/>
      <c r="K17" s="832"/>
      <c r="L17" s="833"/>
      <c r="M17" s="835"/>
      <c r="N17" s="832"/>
      <c r="O17" s="833"/>
      <c r="P17" s="835"/>
      <c r="Q17" s="836"/>
      <c r="R17" s="833"/>
      <c r="S17" s="835"/>
      <c r="T17" s="837">
        <f t="shared" si="5"/>
        <v>0</v>
      </c>
      <c r="U17" s="838">
        <f t="shared" si="6"/>
        <v>0</v>
      </c>
      <c r="V17" s="839">
        <f t="shared" si="7"/>
        <v>0</v>
      </c>
    </row>
    <row r="18" spans="1:22" s="5" customFormat="1" ht="25.5" customHeight="1">
      <c r="A18" s="814"/>
      <c r="B18" s="815"/>
      <c r="C18" s="816"/>
      <c r="D18" s="823" t="s">
        <v>67</v>
      </c>
      <c r="E18" s="832"/>
      <c r="F18" s="833"/>
      <c r="G18" s="834"/>
      <c r="H18" s="832"/>
      <c r="I18" s="833"/>
      <c r="J18" s="835"/>
      <c r="K18" s="832"/>
      <c r="L18" s="833"/>
      <c r="M18" s="835"/>
      <c r="N18" s="832"/>
      <c r="O18" s="833"/>
      <c r="P18" s="835"/>
      <c r="Q18" s="836"/>
      <c r="R18" s="833"/>
      <c r="S18" s="835"/>
      <c r="T18" s="837">
        <f t="shared" si="5"/>
        <v>0</v>
      </c>
      <c r="U18" s="838">
        <f t="shared" si="6"/>
        <v>0</v>
      </c>
      <c r="V18" s="839">
        <f t="shared" si="7"/>
        <v>0</v>
      </c>
    </row>
    <row r="19" spans="1:22" s="5" customFormat="1" ht="25.5" customHeight="1">
      <c r="A19" s="814"/>
      <c r="B19" s="815"/>
      <c r="C19" s="816"/>
      <c r="D19" s="823" t="s">
        <v>110</v>
      </c>
      <c r="E19" s="832"/>
      <c r="F19" s="833"/>
      <c r="G19" s="834"/>
      <c r="H19" s="832"/>
      <c r="I19" s="833"/>
      <c r="J19" s="835"/>
      <c r="K19" s="832"/>
      <c r="L19" s="833"/>
      <c r="M19" s="835"/>
      <c r="N19" s="832"/>
      <c r="O19" s="833"/>
      <c r="P19" s="835"/>
      <c r="Q19" s="836"/>
      <c r="R19" s="833"/>
      <c r="S19" s="835"/>
      <c r="T19" s="837">
        <f t="shared" si="5"/>
        <v>0</v>
      </c>
      <c r="U19" s="838">
        <f t="shared" si="6"/>
        <v>0</v>
      </c>
      <c r="V19" s="839">
        <f t="shared" si="7"/>
        <v>0</v>
      </c>
    </row>
    <row r="20" spans="1:22" s="5" customFormat="1" ht="25.5" customHeight="1">
      <c r="A20" s="814"/>
      <c r="B20" s="815"/>
      <c r="C20" s="816"/>
      <c r="D20" s="840" t="s">
        <v>111</v>
      </c>
      <c r="E20" s="832"/>
      <c r="F20" s="833"/>
      <c r="G20" s="834"/>
      <c r="H20" s="832"/>
      <c r="I20" s="833"/>
      <c r="J20" s="835"/>
      <c r="K20" s="832"/>
      <c r="L20" s="833"/>
      <c r="M20" s="835"/>
      <c r="N20" s="832"/>
      <c r="O20" s="833"/>
      <c r="P20" s="835"/>
      <c r="Q20" s="836"/>
      <c r="R20" s="833"/>
      <c r="S20" s="835"/>
      <c r="T20" s="837">
        <f t="shared" si="5"/>
        <v>0</v>
      </c>
      <c r="U20" s="838">
        <f t="shared" si="6"/>
        <v>0</v>
      </c>
      <c r="V20" s="839">
        <f t="shared" si="7"/>
        <v>0</v>
      </c>
    </row>
    <row r="21" spans="1:22" s="5" customFormat="1" ht="25.5" customHeight="1">
      <c r="A21" s="814"/>
      <c r="B21" s="815"/>
      <c r="C21" s="816"/>
      <c r="D21" s="840" t="s">
        <v>69</v>
      </c>
      <c r="E21" s="832"/>
      <c r="F21" s="833"/>
      <c r="G21" s="834"/>
      <c r="H21" s="832"/>
      <c r="I21" s="833"/>
      <c r="J21" s="835"/>
      <c r="K21" s="832"/>
      <c r="L21" s="833"/>
      <c r="M21" s="835"/>
      <c r="N21" s="832"/>
      <c r="O21" s="833"/>
      <c r="P21" s="835"/>
      <c r="Q21" s="836"/>
      <c r="R21" s="833"/>
      <c r="S21" s="835"/>
      <c r="T21" s="837">
        <f t="shared" si="5"/>
        <v>0</v>
      </c>
      <c r="U21" s="838">
        <f t="shared" si="6"/>
        <v>0</v>
      </c>
      <c r="V21" s="839">
        <f t="shared" si="7"/>
        <v>0</v>
      </c>
    </row>
    <row r="22" spans="1:22" s="5" customFormat="1" ht="25.5" customHeight="1">
      <c r="A22" s="814"/>
      <c r="B22" s="815"/>
      <c r="C22" s="816"/>
      <c r="D22" s="841" t="s">
        <v>106</v>
      </c>
      <c r="E22" s="842"/>
      <c r="F22" s="843"/>
      <c r="G22" s="844"/>
      <c r="H22" s="842"/>
      <c r="I22" s="843"/>
      <c r="J22" s="845"/>
      <c r="K22" s="842"/>
      <c r="L22" s="843"/>
      <c r="M22" s="845"/>
      <c r="N22" s="842"/>
      <c r="O22" s="843"/>
      <c r="P22" s="845"/>
      <c r="Q22" s="846"/>
      <c r="R22" s="843"/>
      <c r="S22" s="845"/>
      <c r="T22" s="847">
        <f t="shared" si="5"/>
        <v>0</v>
      </c>
      <c r="U22" s="848">
        <f t="shared" si="6"/>
        <v>0</v>
      </c>
      <c r="V22" s="849">
        <f t="shared" si="7"/>
        <v>0</v>
      </c>
    </row>
    <row r="23" spans="1:22" s="5" customFormat="1" ht="25.5" customHeight="1">
      <c r="A23" s="814"/>
      <c r="B23" s="815"/>
      <c r="C23" s="816"/>
      <c r="D23" s="850" t="s">
        <v>88</v>
      </c>
      <c r="E23" s="851">
        <f t="shared" ref="E23:S23" si="8">SUM(E24:E28)</f>
        <v>0</v>
      </c>
      <c r="F23" s="852">
        <f t="shared" si="8"/>
        <v>0</v>
      </c>
      <c r="G23" s="853">
        <f t="shared" si="8"/>
        <v>0</v>
      </c>
      <c r="H23" s="851">
        <f t="shared" si="8"/>
        <v>0</v>
      </c>
      <c r="I23" s="852">
        <f t="shared" si="8"/>
        <v>0</v>
      </c>
      <c r="J23" s="854">
        <f t="shared" si="8"/>
        <v>0</v>
      </c>
      <c r="K23" s="851">
        <f t="shared" si="8"/>
        <v>0</v>
      </c>
      <c r="L23" s="852">
        <f t="shared" si="8"/>
        <v>0</v>
      </c>
      <c r="M23" s="854">
        <f t="shared" si="8"/>
        <v>0</v>
      </c>
      <c r="N23" s="851">
        <f t="shared" si="8"/>
        <v>0</v>
      </c>
      <c r="O23" s="852">
        <f t="shared" si="8"/>
        <v>0</v>
      </c>
      <c r="P23" s="854">
        <f t="shared" si="8"/>
        <v>0</v>
      </c>
      <c r="Q23" s="855">
        <f t="shared" si="8"/>
        <v>0</v>
      </c>
      <c r="R23" s="852">
        <f t="shared" si="8"/>
        <v>0</v>
      </c>
      <c r="S23" s="854">
        <f t="shared" si="8"/>
        <v>0</v>
      </c>
      <c r="T23" s="855">
        <f t="shared" ref="T23:V23" si="9">SUM(T24:T28)</f>
        <v>0</v>
      </c>
      <c r="U23" s="852">
        <f t="shared" si="9"/>
        <v>0</v>
      </c>
      <c r="V23" s="854">
        <f t="shared" si="9"/>
        <v>0</v>
      </c>
    </row>
    <row r="24" spans="1:22" s="5" customFormat="1" ht="25.5" customHeight="1">
      <c r="A24" s="814"/>
      <c r="B24" s="815"/>
      <c r="C24" s="816"/>
      <c r="D24" s="823" t="s">
        <v>4</v>
      </c>
      <c r="E24" s="824"/>
      <c r="F24" s="825"/>
      <c r="G24" s="834"/>
      <c r="H24" s="824"/>
      <c r="I24" s="825"/>
      <c r="J24" s="835"/>
      <c r="K24" s="824"/>
      <c r="L24" s="825"/>
      <c r="M24" s="835"/>
      <c r="N24" s="824"/>
      <c r="O24" s="825"/>
      <c r="P24" s="835"/>
      <c r="Q24" s="828"/>
      <c r="R24" s="825"/>
      <c r="S24" s="835"/>
      <c r="T24" s="829">
        <f>SUM(E24,H24,K24,N24,Q24)</f>
        <v>0</v>
      </c>
      <c r="U24" s="830">
        <f t="shared" ref="U24:V24" si="10">SUM(F24,I24,L24,O24,R24)</f>
        <v>0</v>
      </c>
      <c r="V24" s="839">
        <f t="shared" si="10"/>
        <v>0</v>
      </c>
    </row>
    <row r="25" spans="1:22" s="5" customFormat="1" ht="25.5" customHeight="1">
      <c r="A25" s="814"/>
      <c r="B25" s="815"/>
      <c r="C25" s="816"/>
      <c r="D25" s="823" t="s">
        <v>98</v>
      </c>
      <c r="E25" s="832"/>
      <c r="F25" s="833"/>
      <c r="G25" s="834"/>
      <c r="H25" s="832"/>
      <c r="I25" s="833"/>
      <c r="J25" s="835"/>
      <c r="K25" s="832"/>
      <c r="L25" s="833"/>
      <c r="M25" s="835"/>
      <c r="N25" s="832"/>
      <c r="O25" s="833"/>
      <c r="P25" s="835"/>
      <c r="Q25" s="836"/>
      <c r="R25" s="833"/>
      <c r="S25" s="835"/>
      <c r="T25" s="837">
        <f t="shared" ref="T25:T31" si="11">SUM(E25,H25,K25,N25,Q25)</f>
        <v>0</v>
      </c>
      <c r="U25" s="838">
        <f t="shared" ref="U25:U31" si="12">SUM(F25,I25,L25,O25,R25)</f>
        <v>0</v>
      </c>
      <c r="V25" s="839">
        <f t="shared" ref="V25:V31" si="13">SUM(G25,J25,M25,P25,S25)</f>
        <v>0</v>
      </c>
    </row>
    <row r="26" spans="1:22" s="5" customFormat="1" ht="25.5" customHeight="1">
      <c r="A26" s="814"/>
      <c r="B26" s="815"/>
      <c r="C26" s="816"/>
      <c r="D26" s="823" t="s">
        <v>80</v>
      </c>
      <c r="E26" s="832"/>
      <c r="F26" s="833"/>
      <c r="G26" s="834"/>
      <c r="H26" s="832"/>
      <c r="I26" s="833"/>
      <c r="J26" s="835"/>
      <c r="K26" s="832"/>
      <c r="L26" s="833"/>
      <c r="M26" s="835"/>
      <c r="N26" s="832"/>
      <c r="O26" s="833"/>
      <c r="P26" s="835"/>
      <c r="Q26" s="836"/>
      <c r="R26" s="833"/>
      <c r="S26" s="835"/>
      <c r="T26" s="837">
        <f t="shared" si="11"/>
        <v>0</v>
      </c>
      <c r="U26" s="838">
        <f t="shared" si="12"/>
        <v>0</v>
      </c>
      <c r="V26" s="839">
        <f t="shared" si="13"/>
        <v>0</v>
      </c>
    </row>
    <row r="27" spans="1:22" s="5" customFormat="1" ht="25.5" customHeight="1">
      <c r="A27" s="814"/>
      <c r="B27" s="815"/>
      <c r="C27" s="816"/>
      <c r="D27" s="823" t="s">
        <v>7</v>
      </c>
      <c r="E27" s="832"/>
      <c r="F27" s="833"/>
      <c r="G27" s="834"/>
      <c r="H27" s="832"/>
      <c r="I27" s="833"/>
      <c r="J27" s="835"/>
      <c r="K27" s="832"/>
      <c r="L27" s="833"/>
      <c r="M27" s="835"/>
      <c r="N27" s="832"/>
      <c r="O27" s="833"/>
      <c r="P27" s="835"/>
      <c r="Q27" s="836"/>
      <c r="R27" s="833"/>
      <c r="S27" s="835"/>
      <c r="T27" s="837">
        <f t="shared" si="11"/>
        <v>0</v>
      </c>
      <c r="U27" s="838">
        <f t="shared" si="12"/>
        <v>0</v>
      </c>
      <c r="V27" s="839">
        <f t="shared" si="13"/>
        <v>0</v>
      </c>
    </row>
    <row r="28" spans="1:22" s="5" customFormat="1" ht="25.5" customHeight="1">
      <c r="A28" s="814"/>
      <c r="B28" s="815"/>
      <c r="C28" s="856"/>
      <c r="D28" s="857" t="s">
        <v>8</v>
      </c>
      <c r="E28" s="858"/>
      <c r="F28" s="859"/>
      <c r="G28" s="860"/>
      <c r="H28" s="858"/>
      <c r="I28" s="859"/>
      <c r="J28" s="861"/>
      <c r="K28" s="858"/>
      <c r="L28" s="859"/>
      <c r="M28" s="861"/>
      <c r="N28" s="858"/>
      <c r="O28" s="859"/>
      <c r="P28" s="861"/>
      <c r="Q28" s="862"/>
      <c r="R28" s="859"/>
      <c r="S28" s="861"/>
      <c r="T28" s="863">
        <f t="shared" si="11"/>
        <v>0</v>
      </c>
      <c r="U28" s="864">
        <f t="shared" si="12"/>
        <v>0</v>
      </c>
      <c r="V28" s="865">
        <f t="shared" si="13"/>
        <v>0</v>
      </c>
    </row>
    <row r="29" spans="1:22" s="5" customFormat="1" ht="25.5" customHeight="1">
      <c r="A29" s="814"/>
      <c r="B29" s="815"/>
      <c r="C29" s="1113" t="s">
        <v>0</v>
      </c>
      <c r="D29" s="1114"/>
      <c r="E29" s="866"/>
      <c r="F29" s="867"/>
      <c r="G29" s="868"/>
      <c r="H29" s="866"/>
      <c r="I29" s="867"/>
      <c r="J29" s="869"/>
      <c r="K29" s="866"/>
      <c r="L29" s="867"/>
      <c r="M29" s="869"/>
      <c r="N29" s="866"/>
      <c r="O29" s="867"/>
      <c r="P29" s="869"/>
      <c r="Q29" s="870"/>
      <c r="R29" s="867"/>
      <c r="S29" s="869"/>
      <c r="T29" s="813">
        <f t="shared" si="11"/>
        <v>0</v>
      </c>
      <c r="U29" s="810">
        <f t="shared" si="12"/>
        <v>0</v>
      </c>
      <c r="V29" s="812">
        <f t="shared" si="13"/>
        <v>0</v>
      </c>
    </row>
    <row r="30" spans="1:22" s="5" customFormat="1" ht="25.5" customHeight="1">
      <c r="A30" s="814"/>
      <c r="B30" s="815"/>
      <c r="C30" s="1113" t="s">
        <v>1</v>
      </c>
      <c r="D30" s="1114"/>
      <c r="E30" s="866"/>
      <c r="F30" s="867"/>
      <c r="G30" s="868"/>
      <c r="H30" s="866"/>
      <c r="I30" s="867"/>
      <c r="J30" s="869"/>
      <c r="K30" s="866"/>
      <c r="L30" s="867"/>
      <c r="M30" s="869"/>
      <c r="N30" s="866"/>
      <c r="O30" s="867"/>
      <c r="P30" s="869"/>
      <c r="Q30" s="870"/>
      <c r="R30" s="867"/>
      <c r="S30" s="869"/>
      <c r="T30" s="813">
        <f t="shared" si="11"/>
        <v>0</v>
      </c>
      <c r="U30" s="810">
        <f t="shared" si="12"/>
        <v>0</v>
      </c>
      <c r="V30" s="812">
        <f t="shared" si="13"/>
        <v>0</v>
      </c>
    </row>
    <row r="31" spans="1:22" s="5" customFormat="1" ht="25.5" customHeight="1">
      <c r="A31" s="814"/>
      <c r="B31" s="871"/>
      <c r="C31" s="1113" t="s">
        <v>2</v>
      </c>
      <c r="D31" s="1114"/>
      <c r="E31" s="866"/>
      <c r="F31" s="872"/>
      <c r="G31" s="873"/>
      <c r="H31" s="874"/>
      <c r="I31" s="872"/>
      <c r="J31" s="875"/>
      <c r="K31" s="866"/>
      <c r="L31" s="867"/>
      <c r="M31" s="875"/>
      <c r="N31" s="866"/>
      <c r="O31" s="867"/>
      <c r="P31" s="875"/>
      <c r="Q31" s="870"/>
      <c r="R31" s="867"/>
      <c r="S31" s="876"/>
      <c r="T31" s="813">
        <f t="shared" si="11"/>
        <v>0</v>
      </c>
      <c r="U31" s="810">
        <f t="shared" si="12"/>
        <v>0</v>
      </c>
      <c r="V31" s="877">
        <f t="shared" si="13"/>
        <v>0</v>
      </c>
    </row>
    <row r="32" spans="1:22" s="5" customFormat="1" ht="25.5" customHeight="1">
      <c r="A32" s="814"/>
      <c r="B32" s="1108" t="s">
        <v>101</v>
      </c>
      <c r="C32" s="1109"/>
      <c r="D32" s="1110"/>
      <c r="E32" s="878">
        <f>SUM(E33,E49,E50,E51)</f>
        <v>0</v>
      </c>
      <c r="F32" s="879">
        <f t="shared" ref="F32:S32" si="14">SUM(F33,F49,F50,F51)</f>
        <v>0</v>
      </c>
      <c r="G32" s="820">
        <f t="shared" si="14"/>
        <v>0</v>
      </c>
      <c r="H32" s="878">
        <f t="shared" si="14"/>
        <v>0</v>
      </c>
      <c r="I32" s="879">
        <f t="shared" si="14"/>
        <v>0</v>
      </c>
      <c r="J32" s="821">
        <f t="shared" si="14"/>
        <v>0</v>
      </c>
      <c r="K32" s="878">
        <f t="shared" si="14"/>
        <v>0</v>
      </c>
      <c r="L32" s="879">
        <f t="shared" si="14"/>
        <v>0</v>
      </c>
      <c r="M32" s="821">
        <f t="shared" si="14"/>
        <v>0</v>
      </c>
      <c r="N32" s="878">
        <f t="shared" si="14"/>
        <v>0</v>
      </c>
      <c r="O32" s="879">
        <f t="shared" si="14"/>
        <v>0</v>
      </c>
      <c r="P32" s="821">
        <f t="shared" si="14"/>
        <v>0</v>
      </c>
      <c r="Q32" s="880">
        <f t="shared" si="14"/>
        <v>0</v>
      </c>
      <c r="R32" s="881">
        <f t="shared" si="14"/>
        <v>0</v>
      </c>
      <c r="S32" s="882">
        <f t="shared" si="14"/>
        <v>0</v>
      </c>
      <c r="T32" s="880">
        <f t="shared" ref="T32:V32" si="15">SUM(T33,T49,T50,T51)</f>
        <v>0</v>
      </c>
      <c r="U32" s="881">
        <f t="shared" si="15"/>
        <v>0</v>
      </c>
      <c r="V32" s="882">
        <f t="shared" si="15"/>
        <v>0</v>
      </c>
    </row>
    <row r="33" spans="1:22" s="5" customFormat="1" ht="25.5" customHeight="1">
      <c r="A33" s="814"/>
      <c r="B33" s="815"/>
      <c r="C33" s="1111" t="s">
        <v>3</v>
      </c>
      <c r="D33" s="1112"/>
      <c r="E33" s="803">
        <f>SUM(E34,E42)</f>
        <v>0</v>
      </c>
      <c r="F33" s="804">
        <f>SUM(F34,F42)</f>
        <v>0</v>
      </c>
      <c r="G33" s="805">
        <f>SUM(E33:F33)</f>
        <v>0</v>
      </c>
      <c r="H33" s="803">
        <f>SUM(H34,H42)</f>
        <v>0</v>
      </c>
      <c r="I33" s="804">
        <f>SUM(I34,I42)</f>
        <v>0</v>
      </c>
      <c r="J33" s="806">
        <f>SUM(H33:I33)</f>
        <v>0</v>
      </c>
      <c r="K33" s="803">
        <f>SUM(K34,K42)</f>
        <v>0</v>
      </c>
      <c r="L33" s="804">
        <f>SUM(L34,L42)</f>
        <v>0</v>
      </c>
      <c r="M33" s="806">
        <f>SUM(K33:L33)</f>
        <v>0</v>
      </c>
      <c r="N33" s="803">
        <f>SUM(N34,N42)</f>
        <v>0</v>
      </c>
      <c r="O33" s="804">
        <f>SUM(O34,O42)</f>
        <v>0</v>
      </c>
      <c r="P33" s="806">
        <f>SUM(N33:O33)</f>
        <v>0</v>
      </c>
      <c r="Q33" s="807">
        <f>SUM(Q34,Q42)</f>
        <v>0</v>
      </c>
      <c r="R33" s="804">
        <f>SUM(R34,R42)</f>
        <v>0</v>
      </c>
      <c r="S33" s="883">
        <f>SUM(Q33:R33)</f>
        <v>0</v>
      </c>
      <c r="T33" s="807">
        <f>SUM(T34,T42)</f>
        <v>0</v>
      </c>
      <c r="U33" s="804">
        <f>SUM(U34,U42)</f>
        <v>0</v>
      </c>
      <c r="V33" s="883">
        <f>SUM(T33:U33)</f>
        <v>0</v>
      </c>
    </row>
    <row r="34" spans="1:22" s="5" customFormat="1" ht="30.75" customHeight="1">
      <c r="A34" s="814"/>
      <c r="B34" s="815"/>
      <c r="C34" s="816"/>
      <c r="D34" s="884" t="s">
        <v>87</v>
      </c>
      <c r="E34" s="885">
        <f>SUM(E35:E41)</f>
        <v>0</v>
      </c>
      <c r="F34" s="886">
        <f t="shared" ref="F34:S34" si="16">SUM(F35:F41)</f>
        <v>0</v>
      </c>
      <c r="G34" s="853">
        <f t="shared" si="16"/>
        <v>0</v>
      </c>
      <c r="H34" s="885">
        <f t="shared" si="16"/>
        <v>0</v>
      </c>
      <c r="I34" s="886">
        <f t="shared" si="16"/>
        <v>0</v>
      </c>
      <c r="J34" s="854">
        <f t="shared" si="16"/>
        <v>0</v>
      </c>
      <c r="K34" s="885">
        <f t="shared" si="16"/>
        <v>0</v>
      </c>
      <c r="L34" s="886">
        <f t="shared" si="16"/>
        <v>0</v>
      </c>
      <c r="M34" s="854">
        <f t="shared" si="16"/>
        <v>0</v>
      </c>
      <c r="N34" s="885">
        <f t="shared" si="16"/>
        <v>0</v>
      </c>
      <c r="O34" s="886">
        <f t="shared" si="16"/>
        <v>0</v>
      </c>
      <c r="P34" s="854">
        <f t="shared" si="16"/>
        <v>0</v>
      </c>
      <c r="Q34" s="887">
        <f t="shared" si="16"/>
        <v>0</v>
      </c>
      <c r="R34" s="886">
        <f t="shared" si="16"/>
        <v>0</v>
      </c>
      <c r="S34" s="888">
        <f t="shared" si="16"/>
        <v>0</v>
      </c>
      <c r="T34" s="887">
        <f t="shared" ref="T34:V34" si="17">SUM(T35:T41)</f>
        <v>0</v>
      </c>
      <c r="U34" s="886">
        <f t="shared" si="17"/>
        <v>0</v>
      </c>
      <c r="V34" s="888">
        <f t="shared" si="17"/>
        <v>0</v>
      </c>
    </row>
    <row r="35" spans="1:22" s="5" customFormat="1" ht="30.75" customHeight="1">
      <c r="A35" s="814"/>
      <c r="B35" s="815"/>
      <c r="C35" s="816"/>
      <c r="D35" s="823" t="s">
        <v>428</v>
      </c>
      <c r="E35" s="832"/>
      <c r="F35" s="833"/>
      <c r="G35" s="834"/>
      <c r="H35" s="832"/>
      <c r="I35" s="833"/>
      <c r="J35" s="835"/>
      <c r="K35" s="832"/>
      <c r="L35" s="833"/>
      <c r="M35" s="835"/>
      <c r="N35" s="832"/>
      <c r="O35" s="833"/>
      <c r="P35" s="835"/>
      <c r="Q35" s="836"/>
      <c r="R35" s="833"/>
      <c r="S35" s="889"/>
      <c r="T35" s="837">
        <f>SUM(E35,H35,K35,N35,Q35)</f>
        <v>0</v>
      </c>
      <c r="U35" s="838">
        <f t="shared" ref="U35:V35" si="18">SUM(F35,I35,L35,O35,R35)</f>
        <v>0</v>
      </c>
      <c r="V35" s="890">
        <f t="shared" si="18"/>
        <v>0</v>
      </c>
    </row>
    <row r="36" spans="1:22" s="5" customFormat="1" ht="30.75" customHeight="1">
      <c r="A36" s="814"/>
      <c r="B36" s="815"/>
      <c r="C36" s="816"/>
      <c r="D36" s="823" t="s">
        <v>102</v>
      </c>
      <c r="E36" s="832"/>
      <c r="F36" s="833"/>
      <c r="G36" s="834"/>
      <c r="H36" s="832"/>
      <c r="I36" s="833"/>
      <c r="J36" s="891"/>
      <c r="K36" s="832"/>
      <c r="L36" s="833"/>
      <c r="M36" s="835"/>
      <c r="N36" s="832"/>
      <c r="O36" s="833"/>
      <c r="P36" s="835"/>
      <c r="Q36" s="836"/>
      <c r="R36" s="833"/>
      <c r="S36" s="835"/>
      <c r="T36" s="837">
        <f t="shared" ref="T36:T41" si="19">SUM(E36,H36,K36,N36,Q36)</f>
        <v>0</v>
      </c>
      <c r="U36" s="838">
        <f t="shared" ref="U36:U41" si="20">SUM(F36,I36,L36,O36,R36)</f>
        <v>0</v>
      </c>
      <c r="V36" s="839">
        <f t="shared" ref="V36:V41" si="21">SUM(G36,J36,M36,P36,S36)</f>
        <v>0</v>
      </c>
    </row>
    <row r="37" spans="1:22" s="5" customFormat="1" ht="30.75" customHeight="1">
      <c r="A37" s="814"/>
      <c r="B37" s="815"/>
      <c r="C37" s="816"/>
      <c r="D37" s="823" t="s">
        <v>103</v>
      </c>
      <c r="E37" s="832"/>
      <c r="F37" s="833"/>
      <c r="G37" s="834"/>
      <c r="H37" s="832"/>
      <c r="I37" s="833"/>
      <c r="J37" s="835"/>
      <c r="K37" s="832"/>
      <c r="L37" s="833"/>
      <c r="M37" s="835"/>
      <c r="N37" s="832"/>
      <c r="O37" s="833"/>
      <c r="P37" s="835"/>
      <c r="Q37" s="836"/>
      <c r="R37" s="833"/>
      <c r="S37" s="835"/>
      <c r="T37" s="837">
        <f t="shared" si="19"/>
        <v>0</v>
      </c>
      <c r="U37" s="838">
        <f t="shared" si="20"/>
        <v>0</v>
      </c>
      <c r="V37" s="839">
        <f t="shared" si="21"/>
        <v>0</v>
      </c>
    </row>
    <row r="38" spans="1:22" s="5" customFormat="1" ht="30.75" customHeight="1">
      <c r="A38" s="814"/>
      <c r="B38" s="815"/>
      <c r="C38" s="816"/>
      <c r="D38" s="823" t="s">
        <v>104</v>
      </c>
      <c r="E38" s="832"/>
      <c r="F38" s="833"/>
      <c r="G38" s="834"/>
      <c r="H38" s="832"/>
      <c r="I38" s="833"/>
      <c r="J38" s="835"/>
      <c r="K38" s="832"/>
      <c r="L38" s="833"/>
      <c r="M38" s="835"/>
      <c r="N38" s="832"/>
      <c r="O38" s="833"/>
      <c r="P38" s="835"/>
      <c r="Q38" s="836"/>
      <c r="R38" s="833"/>
      <c r="S38" s="835"/>
      <c r="T38" s="837">
        <f t="shared" si="19"/>
        <v>0</v>
      </c>
      <c r="U38" s="838">
        <f t="shared" si="20"/>
        <v>0</v>
      </c>
      <c r="V38" s="839">
        <f t="shared" si="21"/>
        <v>0</v>
      </c>
    </row>
    <row r="39" spans="1:22" s="5" customFormat="1" ht="30.75" customHeight="1">
      <c r="A39" s="814"/>
      <c r="B39" s="815"/>
      <c r="C39" s="816"/>
      <c r="D39" s="823" t="s">
        <v>67</v>
      </c>
      <c r="E39" s="832"/>
      <c r="F39" s="833"/>
      <c r="G39" s="834"/>
      <c r="H39" s="832"/>
      <c r="I39" s="833"/>
      <c r="J39" s="835"/>
      <c r="K39" s="832"/>
      <c r="L39" s="833"/>
      <c r="M39" s="835"/>
      <c r="N39" s="832"/>
      <c r="O39" s="833"/>
      <c r="P39" s="835"/>
      <c r="Q39" s="836"/>
      <c r="R39" s="833"/>
      <c r="S39" s="835"/>
      <c r="T39" s="837">
        <f t="shared" si="19"/>
        <v>0</v>
      </c>
      <c r="U39" s="838">
        <f t="shared" si="20"/>
        <v>0</v>
      </c>
      <c r="V39" s="839">
        <f t="shared" si="21"/>
        <v>0</v>
      </c>
    </row>
    <row r="40" spans="1:22" s="5" customFormat="1" ht="30.75" customHeight="1">
      <c r="A40" s="814"/>
      <c r="B40" s="815"/>
      <c r="C40" s="816"/>
      <c r="D40" s="823" t="s">
        <v>68</v>
      </c>
      <c r="E40" s="832"/>
      <c r="F40" s="833"/>
      <c r="G40" s="834"/>
      <c r="H40" s="832"/>
      <c r="I40" s="833"/>
      <c r="J40" s="835"/>
      <c r="K40" s="832"/>
      <c r="L40" s="833"/>
      <c r="M40" s="835"/>
      <c r="N40" s="832"/>
      <c r="O40" s="833"/>
      <c r="P40" s="835"/>
      <c r="Q40" s="836"/>
      <c r="R40" s="833"/>
      <c r="S40" s="835"/>
      <c r="T40" s="837">
        <f t="shared" si="19"/>
        <v>0</v>
      </c>
      <c r="U40" s="838">
        <f t="shared" si="20"/>
        <v>0</v>
      </c>
      <c r="V40" s="839">
        <f t="shared" si="21"/>
        <v>0</v>
      </c>
    </row>
    <row r="41" spans="1:22" s="5" customFormat="1" ht="30.75" customHeight="1">
      <c r="A41" s="814"/>
      <c r="B41" s="815"/>
      <c r="C41" s="816"/>
      <c r="D41" s="840" t="s">
        <v>83</v>
      </c>
      <c r="E41" s="858"/>
      <c r="F41" s="859"/>
      <c r="G41" s="860"/>
      <c r="H41" s="858"/>
      <c r="I41" s="859"/>
      <c r="J41" s="861"/>
      <c r="K41" s="858"/>
      <c r="L41" s="859"/>
      <c r="M41" s="861"/>
      <c r="N41" s="858"/>
      <c r="O41" s="859"/>
      <c r="P41" s="861"/>
      <c r="Q41" s="862"/>
      <c r="R41" s="859"/>
      <c r="S41" s="861"/>
      <c r="T41" s="863">
        <f t="shared" si="19"/>
        <v>0</v>
      </c>
      <c r="U41" s="864">
        <f t="shared" si="20"/>
        <v>0</v>
      </c>
      <c r="V41" s="865">
        <f t="shared" si="21"/>
        <v>0</v>
      </c>
    </row>
    <row r="42" spans="1:22" s="5" customFormat="1" ht="30.75" customHeight="1">
      <c r="A42" s="814"/>
      <c r="B42" s="815"/>
      <c r="C42" s="816"/>
      <c r="D42" s="892" t="s">
        <v>88</v>
      </c>
      <c r="E42" s="851">
        <f>SUM(E43:E48)</f>
        <v>0</v>
      </c>
      <c r="F42" s="886">
        <f t="shared" ref="F42:S42" si="22">SUM(F43:F48)</f>
        <v>0</v>
      </c>
      <c r="G42" s="853">
        <f t="shared" si="22"/>
        <v>0</v>
      </c>
      <c r="H42" s="851">
        <f t="shared" si="22"/>
        <v>0</v>
      </c>
      <c r="I42" s="886">
        <f t="shared" si="22"/>
        <v>0</v>
      </c>
      <c r="J42" s="854">
        <f t="shared" si="22"/>
        <v>0</v>
      </c>
      <c r="K42" s="851">
        <f t="shared" si="22"/>
        <v>0</v>
      </c>
      <c r="L42" s="886">
        <f t="shared" si="22"/>
        <v>0</v>
      </c>
      <c r="M42" s="854">
        <f t="shared" si="22"/>
        <v>0</v>
      </c>
      <c r="N42" s="851">
        <f t="shared" si="22"/>
        <v>0</v>
      </c>
      <c r="O42" s="886">
        <f t="shared" si="22"/>
        <v>0</v>
      </c>
      <c r="P42" s="854">
        <f t="shared" si="22"/>
        <v>0</v>
      </c>
      <c r="Q42" s="855">
        <f t="shared" si="22"/>
        <v>0</v>
      </c>
      <c r="R42" s="886">
        <f t="shared" si="22"/>
        <v>0</v>
      </c>
      <c r="S42" s="854">
        <f t="shared" si="22"/>
        <v>0</v>
      </c>
      <c r="T42" s="855">
        <f t="shared" ref="T42:V42" si="23">SUM(T43:T48)</f>
        <v>0</v>
      </c>
      <c r="U42" s="886">
        <f t="shared" si="23"/>
        <v>0</v>
      </c>
      <c r="V42" s="854">
        <f t="shared" si="23"/>
        <v>0</v>
      </c>
    </row>
    <row r="43" spans="1:22" s="5" customFormat="1" ht="30.75" customHeight="1">
      <c r="A43" s="814"/>
      <c r="B43" s="815"/>
      <c r="C43" s="816"/>
      <c r="D43" s="823" t="s">
        <v>81</v>
      </c>
      <c r="E43" s="832"/>
      <c r="F43" s="833"/>
      <c r="G43" s="834"/>
      <c r="H43" s="832"/>
      <c r="I43" s="833"/>
      <c r="J43" s="835"/>
      <c r="K43" s="832"/>
      <c r="L43" s="833"/>
      <c r="M43" s="835"/>
      <c r="N43" s="832"/>
      <c r="O43" s="833"/>
      <c r="P43" s="835"/>
      <c r="Q43" s="836"/>
      <c r="R43" s="833"/>
      <c r="S43" s="835"/>
      <c r="T43" s="837">
        <f>SUM(E43,H43,K43,N43,Q43)</f>
        <v>0</v>
      </c>
      <c r="U43" s="838">
        <f t="shared" ref="U43:V43" si="24">SUM(F43,I43,L43,O43,R43)</f>
        <v>0</v>
      </c>
      <c r="V43" s="839">
        <f t="shared" si="24"/>
        <v>0</v>
      </c>
    </row>
    <row r="44" spans="1:22" s="5" customFormat="1" ht="30.75" customHeight="1">
      <c r="A44" s="814"/>
      <c r="B44" s="815"/>
      <c r="C44" s="816"/>
      <c r="D44" s="893" t="s">
        <v>429</v>
      </c>
      <c r="E44" s="832"/>
      <c r="F44" s="833"/>
      <c r="G44" s="834"/>
      <c r="H44" s="832"/>
      <c r="I44" s="833"/>
      <c r="J44" s="835"/>
      <c r="K44" s="832"/>
      <c r="L44" s="833"/>
      <c r="M44" s="835"/>
      <c r="N44" s="832"/>
      <c r="O44" s="833"/>
      <c r="P44" s="835"/>
      <c r="Q44" s="836"/>
      <c r="R44" s="833"/>
      <c r="S44" s="835"/>
      <c r="T44" s="837">
        <f t="shared" ref="T44:T51" si="25">SUM(E44,H44,K44,N44,Q44)</f>
        <v>0</v>
      </c>
      <c r="U44" s="838">
        <f t="shared" ref="U44:U51" si="26">SUM(F44,I44,L44,O44,R44)</f>
        <v>0</v>
      </c>
      <c r="V44" s="839">
        <f t="shared" ref="V44:V51" si="27">SUM(G44,J44,M44,P44,S44)</f>
        <v>0</v>
      </c>
    </row>
    <row r="45" spans="1:22" s="5" customFormat="1" ht="30.75" customHeight="1">
      <c r="A45" s="814"/>
      <c r="B45" s="815"/>
      <c r="C45" s="816"/>
      <c r="D45" s="893" t="s">
        <v>98</v>
      </c>
      <c r="E45" s="832"/>
      <c r="F45" s="833"/>
      <c r="G45" s="834"/>
      <c r="H45" s="832"/>
      <c r="I45" s="833"/>
      <c r="J45" s="835"/>
      <c r="K45" s="832"/>
      <c r="L45" s="833"/>
      <c r="M45" s="835"/>
      <c r="N45" s="832"/>
      <c r="O45" s="833"/>
      <c r="P45" s="835"/>
      <c r="Q45" s="836"/>
      <c r="R45" s="833"/>
      <c r="S45" s="835"/>
      <c r="T45" s="837">
        <f t="shared" si="25"/>
        <v>0</v>
      </c>
      <c r="U45" s="838">
        <f t="shared" si="26"/>
        <v>0</v>
      </c>
      <c r="V45" s="839">
        <f t="shared" si="27"/>
        <v>0</v>
      </c>
    </row>
    <row r="46" spans="1:22" s="5" customFormat="1" ht="30.75" customHeight="1">
      <c r="A46" s="814"/>
      <c r="B46" s="815"/>
      <c r="C46" s="816"/>
      <c r="D46" s="893" t="s">
        <v>80</v>
      </c>
      <c r="E46" s="832"/>
      <c r="F46" s="833"/>
      <c r="G46" s="834"/>
      <c r="H46" s="832"/>
      <c r="I46" s="833"/>
      <c r="J46" s="835"/>
      <c r="K46" s="832"/>
      <c r="L46" s="833"/>
      <c r="M46" s="835"/>
      <c r="N46" s="832"/>
      <c r="O46" s="833"/>
      <c r="P46" s="835"/>
      <c r="Q46" s="836"/>
      <c r="R46" s="833"/>
      <c r="S46" s="835"/>
      <c r="T46" s="837"/>
      <c r="U46" s="838"/>
      <c r="V46" s="839"/>
    </row>
    <row r="47" spans="1:22" s="5" customFormat="1" ht="30.75" customHeight="1">
      <c r="A47" s="814"/>
      <c r="B47" s="815"/>
      <c r="C47" s="816"/>
      <c r="D47" s="823" t="s">
        <v>7</v>
      </c>
      <c r="E47" s="832"/>
      <c r="F47" s="833"/>
      <c r="G47" s="834"/>
      <c r="H47" s="832"/>
      <c r="I47" s="833"/>
      <c r="J47" s="835"/>
      <c r="K47" s="832"/>
      <c r="L47" s="833"/>
      <c r="M47" s="835"/>
      <c r="N47" s="832"/>
      <c r="O47" s="833"/>
      <c r="P47" s="835"/>
      <c r="Q47" s="836"/>
      <c r="R47" s="833"/>
      <c r="S47" s="835"/>
      <c r="T47" s="837">
        <f t="shared" si="25"/>
        <v>0</v>
      </c>
      <c r="U47" s="838">
        <f t="shared" si="26"/>
        <v>0</v>
      </c>
      <c r="V47" s="839">
        <f t="shared" si="27"/>
        <v>0</v>
      </c>
    </row>
    <row r="48" spans="1:22" s="5" customFormat="1" ht="30.75" customHeight="1">
      <c r="A48" s="814"/>
      <c r="B48" s="815"/>
      <c r="C48" s="856"/>
      <c r="D48" s="857" t="s">
        <v>8</v>
      </c>
      <c r="E48" s="858"/>
      <c r="F48" s="859"/>
      <c r="G48" s="860"/>
      <c r="H48" s="858"/>
      <c r="I48" s="859"/>
      <c r="J48" s="861"/>
      <c r="K48" s="858"/>
      <c r="L48" s="859"/>
      <c r="M48" s="861"/>
      <c r="N48" s="858"/>
      <c r="O48" s="859"/>
      <c r="P48" s="861"/>
      <c r="Q48" s="862"/>
      <c r="R48" s="859"/>
      <c r="S48" s="861"/>
      <c r="T48" s="863">
        <f t="shared" si="25"/>
        <v>0</v>
      </c>
      <c r="U48" s="864">
        <f t="shared" si="26"/>
        <v>0</v>
      </c>
      <c r="V48" s="865">
        <f t="shared" si="27"/>
        <v>0</v>
      </c>
    </row>
    <row r="49" spans="1:22" s="5" customFormat="1" ht="30.75" customHeight="1">
      <c r="A49" s="814"/>
      <c r="B49" s="815"/>
      <c r="C49" s="1113" t="s">
        <v>0</v>
      </c>
      <c r="D49" s="1114"/>
      <c r="E49" s="874"/>
      <c r="F49" s="894"/>
      <c r="G49" s="895"/>
      <c r="H49" s="874"/>
      <c r="I49" s="894"/>
      <c r="J49" s="896"/>
      <c r="K49" s="874"/>
      <c r="L49" s="894"/>
      <c r="M49" s="896"/>
      <c r="N49" s="874"/>
      <c r="O49" s="894"/>
      <c r="P49" s="896"/>
      <c r="Q49" s="897"/>
      <c r="R49" s="894"/>
      <c r="S49" s="896"/>
      <c r="T49" s="807">
        <f t="shared" si="25"/>
        <v>0</v>
      </c>
      <c r="U49" s="804">
        <f t="shared" si="26"/>
        <v>0</v>
      </c>
      <c r="V49" s="806">
        <f t="shared" si="27"/>
        <v>0</v>
      </c>
    </row>
    <row r="50" spans="1:22" s="5" customFormat="1" ht="30.75" customHeight="1">
      <c r="A50" s="814"/>
      <c r="B50" s="815"/>
      <c r="C50" s="1113" t="s">
        <v>1</v>
      </c>
      <c r="D50" s="1114"/>
      <c r="E50" s="874"/>
      <c r="F50" s="894"/>
      <c r="G50" s="895"/>
      <c r="H50" s="874"/>
      <c r="I50" s="894"/>
      <c r="J50" s="896"/>
      <c r="K50" s="874"/>
      <c r="L50" s="894"/>
      <c r="M50" s="896"/>
      <c r="N50" s="874"/>
      <c r="O50" s="894"/>
      <c r="P50" s="896"/>
      <c r="Q50" s="897"/>
      <c r="R50" s="894"/>
      <c r="S50" s="896"/>
      <c r="T50" s="807">
        <f t="shared" si="25"/>
        <v>0</v>
      </c>
      <c r="U50" s="804">
        <f t="shared" si="26"/>
        <v>0</v>
      </c>
      <c r="V50" s="806">
        <f t="shared" si="27"/>
        <v>0</v>
      </c>
    </row>
    <row r="51" spans="1:22" s="5" customFormat="1" ht="30.75" customHeight="1" thickBot="1">
      <c r="A51" s="898"/>
      <c r="B51" s="899"/>
      <c r="C51" s="1103" t="s">
        <v>2</v>
      </c>
      <c r="D51" s="1104"/>
      <c r="E51" s="900"/>
      <c r="F51" s="901"/>
      <c r="G51" s="902"/>
      <c r="H51" s="900"/>
      <c r="I51" s="901"/>
      <c r="J51" s="903"/>
      <c r="K51" s="900"/>
      <c r="L51" s="901"/>
      <c r="M51" s="903"/>
      <c r="N51" s="900"/>
      <c r="O51" s="901"/>
      <c r="P51" s="903"/>
      <c r="Q51" s="904"/>
      <c r="R51" s="901"/>
      <c r="S51" s="903"/>
      <c r="T51" s="905">
        <f t="shared" si="25"/>
        <v>0</v>
      </c>
      <c r="U51" s="906">
        <f t="shared" si="26"/>
        <v>0</v>
      </c>
      <c r="V51" s="907">
        <f t="shared" si="27"/>
        <v>0</v>
      </c>
    </row>
    <row r="53" spans="1:22" s="5" customFormat="1" ht="33.75" customHeight="1">
      <c r="A53" s="792"/>
      <c r="B53" s="1102"/>
      <c r="C53" s="1102"/>
      <c r="D53" s="1102"/>
      <c r="E53" s="793"/>
      <c r="F53" s="793"/>
      <c r="G53" s="793"/>
      <c r="H53" s="793"/>
      <c r="I53" s="793"/>
      <c r="J53" s="793"/>
      <c r="K53" s="793"/>
      <c r="L53" s="793"/>
      <c r="M53" s="793"/>
      <c r="N53" s="793"/>
      <c r="O53" s="793"/>
      <c r="P53" s="793"/>
      <c r="Q53" s="793"/>
      <c r="R53" s="793"/>
    </row>
  </sheetData>
  <protectedRanges>
    <protectedRange sqref="D9 E9:V31 E34:V51" name="範囲1_4_1"/>
    <protectedRange sqref="D35:D48 D11:D28" name="範囲1_3_3_1"/>
  </protectedRanges>
  <mergeCells count="42">
    <mergeCell ref="E4:G4"/>
    <mergeCell ref="Q4:S4"/>
    <mergeCell ref="N4:P4"/>
    <mergeCell ref="K4:M4"/>
    <mergeCell ref="H4:J4"/>
    <mergeCell ref="T3:V3"/>
    <mergeCell ref="T5:T6"/>
    <mergeCell ref="U5:U6"/>
    <mergeCell ref="V5:V6"/>
    <mergeCell ref="Q5:Q6"/>
    <mergeCell ref="R5:R6"/>
    <mergeCell ref="S5:S6"/>
    <mergeCell ref="Q3:S3"/>
    <mergeCell ref="O5:O6"/>
    <mergeCell ref="A3:D6"/>
    <mergeCell ref="E3:G3"/>
    <mergeCell ref="H3:J3"/>
    <mergeCell ref="K3:M3"/>
    <mergeCell ref="N3:P3"/>
    <mergeCell ref="E5:E6"/>
    <mergeCell ref="F5:F6"/>
    <mergeCell ref="G5:G6"/>
    <mergeCell ref="H5:H6"/>
    <mergeCell ref="I5:I6"/>
    <mergeCell ref="P5:P6"/>
    <mergeCell ref="J5:J6"/>
    <mergeCell ref="K5:K6"/>
    <mergeCell ref="L5:L6"/>
    <mergeCell ref="M5:M6"/>
    <mergeCell ref="N5:N6"/>
    <mergeCell ref="B53:D53"/>
    <mergeCell ref="C51:D51"/>
    <mergeCell ref="A7:D7"/>
    <mergeCell ref="B32:D32"/>
    <mergeCell ref="C33:D33"/>
    <mergeCell ref="C49:D49"/>
    <mergeCell ref="C50:D50"/>
    <mergeCell ref="C9:D9"/>
    <mergeCell ref="C29:D29"/>
    <mergeCell ref="C30:D30"/>
    <mergeCell ref="C31:D31"/>
    <mergeCell ref="B8:D8"/>
  </mergeCells>
  <phoneticPr fontId="3"/>
  <printOptions horizontalCentered="1" verticalCentered="1"/>
  <pageMargins left="0.70866141732283472" right="0.70866141732283472" top="0.74803149606299213" bottom="0.74803149606299213" header="0.31496062992125984" footer="0.31496062992125984"/>
  <pageSetup paperSize="8" scale="49" orientation="landscape" r:id="rId1"/>
  <headerFooter>
    <oddHeader xml:space="preserve">&amp;R
</oddHeader>
  </headerFooter>
  <ignoredErrors>
    <ignoredError sqref="E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76"/>
  <sheetViews>
    <sheetView showGridLines="0" view="pageBreakPreview" zoomScale="55" zoomScaleNormal="70" zoomScaleSheetLayoutView="55" workbookViewId="0"/>
  </sheetViews>
  <sheetFormatPr defaultRowHeight="18" customHeight="1"/>
  <cols>
    <col min="1" max="1" width="3.875" style="683" customWidth="1"/>
    <col min="2" max="4" width="4.375" style="667" customWidth="1"/>
    <col min="5" max="5" width="4.375" style="6" customWidth="1"/>
    <col min="6" max="6" width="90.625" style="683" bestFit="1" customWidth="1"/>
    <col min="7" max="8" width="4.375" style="683" customWidth="1"/>
    <col min="9" max="9" width="10.75" style="683" bestFit="1" customWidth="1"/>
    <col min="10" max="35" width="10.25" style="683" customWidth="1"/>
    <col min="36" max="39" width="7.875" style="683" customWidth="1"/>
    <col min="40" max="257" width="8.875" style="683"/>
    <col min="258" max="258" width="9.375" style="683" bestFit="1" customWidth="1"/>
    <col min="259" max="259" width="3.5" style="683" customWidth="1"/>
    <col min="260" max="260" width="20.5" style="683" customWidth="1"/>
    <col min="261" max="261" width="16" style="683" customWidth="1"/>
    <col min="262" max="262" width="9.5" style="683" customWidth="1"/>
    <col min="263" max="282" width="7.625" style="683" customWidth="1"/>
    <col min="283" max="283" width="10.125" style="683" customWidth="1"/>
    <col min="284" max="513" width="8.875" style="683"/>
    <col min="514" max="514" width="9.375" style="683" bestFit="1" customWidth="1"/>
    <col min="515" max="515" width="3.5" style="683" customWidth="1"/>
    <col min="516" max="516" width="20.5" style="683" customWidth="1"/>
    <col min="517" max="517" width="16" style="683" customWidth="1"/>
    <col min="518" max="518" width="9.5" style="683" customWidth="1"/>
    <col min="519" max="538" width="7.625" style="683" customWidth="1"/>
    <col min="539" max="539" width="10.125" style="683" customWidth="1"/>
    <col min="540" max="769" width="8.875" style="683"/>
    <col min="770" max="770" width="9.375" style="683" bestFit="1" customWidth="1"/>
    <col min="771" max="771" width="3.5" style="683" customWidth="1"/>
    <col min="772" max="772" width="20.5" style="683" customWidth="1"/>
    <col min="773" max="773" width="16" style="683" customWidth="1"/>
    <col min="774" max="774" width="9.5" style="683" customWidth="1"/>
    <col min="775" max="794" width="7.625" style="683" customWidth="1"/>
    <col min="795" max="795" width="10.125" style="683" customWidth="1"/>
    <col min="796" max="1025" width="8.875" style="683"/>
    <col min="1026" max="1026" width="9.375" style="683" bestFit="1" customWidth="1"/>
    <col min="1027" max="1027" width="3.5" style="683" customWidth="1"/>
    <col min="1028" max="1028" width="20.5" style="683" customWidth="1"/>
    <col min="1029" max="1029" width="16" style="683" customWidth="1"/>
    <col min="1030" max="1030" width="9.5" style="683" customWidth="1"/>
    <col min="1031" max="1050" width="7.625" style="683" customWidth="1"/>
    <col min="1051" max="1051" width="10.125" style="683" customWidth="1"/>
    <col min="1052" max="1281" width="8.875" style="683"/>
    <col min="1282" max="1282" width="9.375" style="683" bestFit="1" customWidth="1"/>
    <col min="1283" max="1283" width="3.5" style="683" customWidth="1"/>
    <col min="1284" max="1284" width="20.5" style="683" customWidth="1"/>
    <col min="1285" max="1285" width="16" style="683" customWidth="1"/>
    <col min="1286" max="1286" width="9.5" style="683" customWidth="1"/>
    <col min="1287" max="1306" width="7.625" style="683" customWidth="1"/>
    <col min="1307" max="1307" width="10.125" style="683" customWidth="1"/>
    <col min="1308" max="1537" width="8.875" style="683"/>
    <col min="1538" max="1538" width="9.375" style="683" bestFit="1" customWidth="1"/>
    <col min="1539" max="1539" width="3.5" style="683" customWidth="1"/>
    <col min="1540" max="1540" width="20.5" style="683" customWidth="1"/>
    <col min="1541" max="1541" width="16" style="683" customWidth="1"/>
    <col min="1542" max="1542" width="9.5" style="683" customWidth="1"/>
    <col min="1543" max="1562" width="7.625" style="683" customWidth="1"/>
    <col min="1563" max="1563" width="10.125" style="683" customWidth="1"/>
    <col min="1564" max="1793" width="8.875" style="683"/>
    <col min="1794" max="1794" width="9.375" style="683" bestFit="1" customWidth="1"/>
    <col min="1795" max="1795" width="3.5" style="683" customWidth="1"/>
    <col min="1796" max="1796" width="20.5" style="683" customWidth="1"/>
    <col min="1797" max="1797" width="16" style="683" customWidth="1"/>
    <col min="1798" max="1798" width="9.5" style="683" customWidth="1"/>
    <col min="1799" max="1818" width="7.625" style="683" customWidth="1"/>
    <col min="1819" max="1819" width="10.125" style="683" customWidth="1"/>
    <col min="1820" max="2049" width="8.875" style="683"/>
    <col min="2050" max="2050" width="9.375" style="683" bestFit="1" customWidth="1"/>
    <col min="2051" max="2051" width="3.5" style="683" customWidth="1"/>
    <col min="2052" max="2052" width="20.5" style="683" customWidth="1"/>
    <col min="2053" max="2053" width="16" style="683" customWidth="1"/>
    <col min="2054" max="2054" width="9.5" style="683" customWidth="1"/>
    <col min="2055" max="2074" width="7.625" style="683" customWidth="1"/>
    <col min="2075" max="2075" width="10.125" style="683" customWidth="1"/>
    <col min="2076" max="2305" width="8.875" style="683"/>
    <col min="2306" max="2306" width="9.375" style="683" bestFit="1" customWidth="1"/>
    <col min="2307" max="2307" width="3.5" style="683" customWidth="1"/>
    <col min="2308" max="2308" width="20.5" style="683" customWidth="1"/>
    <col min="2309" max="2309" width="16" style="683" customWidth="1"/>
    <col min="2310" max="2310" width="9.5" style="683" customWidth="1"/>
    <col min="2311" max="2330" width="7.625" style="683" customWidth="1"/>
    <col min="2331" max="2331" width="10.125" style="683" customWidth="1"/>
    <col min="2332" max="2561" width="8.875" style="683"/>
    <col min="2562" max="2562" width="9.375" style="683" bestFit="1" customWidth="1"/>
    <col min="2563" max="2563" width="3.5" style="683" customWidth="1"/>
    <col min="2564" max="2564" width="20.5" style="683" customWidth="1"/>
    <col min="2565" max="2565" width="16" style="683" customWidth="1"/>
    <col min="2566" max="2566" width="9.5" style="683" customWidth="1"/>
    <col min="2567" max="2586" width="7.625" style="683" customWidth="1"/>
    <col min="2587" max="2587" width="10.125" style="683" customWidth="1"/>
    <col min="2588" max="2817" width="8.875" style="683"/>
    <col min="2818" max="2818" width="9.375" style="683" bestFit="1" customWidth="1"/>
    <col min="2819" max="2819" width="3.5" style="683" customWidth="1"/>
    <col min="2820" max="2820" width="20.5" style="683" customWidth="1"/>
    <col min="2821" max="2821" width="16" style="683" customWidth="1"/>
    <col min="2822" max="2822" width="9.5" style="683" customWidth="1"/>
    <col min="2823" max="2842" width="7.625" style="683" customWidth="1"/>
    <col min="2843" max="2843" width="10.125" style="683" customWidth="1"/>
    <col min="2844" max="3073" width="8.875" style="683"/>
    <col min="3074" max="3074" width="9.375" style="683" bestFit="1" customWidth="1"/>
    <col min="3075" max="3075" width="3.5" style="683" customWidth="1"/>
    <col min="3076" max="3076" width="20.5" style="683" customWidth="1"/>
    <col min="3077" max="3077" width="16" style="683" customWidth="1"/>
    <col min="3078" max="3078" width="9.5" style="683" customWidth="1"/>
    <col min="3079" max="3098" width="7.625" style="683" customWidth="1"/>
    <col min="3099" max="3099" width="10.125" style="683" customWidth="1"/>
    <col min="3100" max="3329" width="8.875" style="683"/>
    <col min="3330" max="3330" width="9.375" style="683" bestFit="1" customWidth="1"/>
    <col min="3331" max="3331" width="3.5" style="683" customWidth="1"/>
    <col min="3332" max="3332" width="20.5" style="683" customWidth="1"/>
    <col min="3333" max="3333" width="16" style="683" customWidth="1"/>
    <col min="3334" max="3334" width="9.5" style="683" customWidth="1"/>
    <col min="3335" max="3354" width="7.625" style="683" customWidth="1"/>
    <col min="3355" max="3355" width="10.125" style="683" customWidth="1"/>
    <col min="3356" max="3585" width="8.875" style="683"/>
    <col min="3586" max="3586" width="9.375" style="683" bestFit="1" customWidth="1"/>
    <col min="3587" max="3587" width="3.5" style="683" customWidth="1"/>
    <col min="3588" max="3588" width="20.5" style="683" customWidth="1"/>
    <col min="3589" max="3589" width="16" style="683" customWidth="1"/>
    <col min="3590" max="3590" width="9.5" style="683" customWidth="1"/>
    <col min="3591" max="3610" width="7.625" style="683" customWidth="1"/>
    <col min="3611" max="3611" width="10.125" style="683" customWidth="1"/>
    <col min="3612" max="3841" width="8.875" style="683"/>
    <col min="3842" max="3842" width="9.375" style="683" bestFit="1" customWidth="1"/>
    <col min="3843" max="3843" width="3.5" style="683" customWidth="1"/>
    <col min="3844" max="3844" width="20.5" style="683" customWidth="1"/>
    <col min="3845" max="3845" width="16" style="683" customWidth="1"/>
    <col min="3846" max="3846" width="9.5" style="683" customWidth="1"/>
    <col min="3847" max="3866" width="7.625" style="683" customWidth="1"/>
    <col min="3867" max="3867" width="10.125" style="683" customWidth="1"/>
    <col min="3868" max="4097" width="8.875" style="683"/>
    <col min="4098" max="4098" width="9.375" style="683" bestFit="1" customWidth="1"/>
    <col min="4099" max="4099" width="3.5" style="683" customWidth="1"/>
    <col min="4100" max="4100" width="20.5" style="683" customWidth="1"/>
    <col min="4101" max="4101" width="16" style="683" customWidth="1"/>
    <col min="4102" max="4102" width="9.5" style="683" customWidth="1"/>
    <col min="4103" max="4122" width="7.625" style="683" customWidth="1"/>
    <col min="4123" max="4123" width="10.125" style="683" customWidth="1"/>
    <col min="4124" max="4353" width="8.875" style="683"/>
    <col min="4354" max="4354" width="9.375" style="683" bestFit="1" customWidth="1"/>
    <col min="4355" max="4355" width="3.5" style="683" customWidth="1"/>
    <col min="4356" max="4356" width="20.5" style="683" customWidth="1"/>
    <col min="4357" max="4357" width="16" style="683" customWidth="1"/>
    <col min="4358" max="4358" width="9.5" style="683" customWidth="1"/>
    <col min="4359" max="4378" width="7.625" style="683" customWidth="1"/>
    <col min="4379" max="4379" width="10.125" style="683" customWidth="1"/>
    <col min="4380" max="4609" width="8.875" style="683"/>
    <col min="4610" max="4610" width="9.375" style="683" bestFit="1" customWidth="1"/>
    <col min="4611" max="4611" width="3.5" style="683" customWidth="1"/>
    <col min="4612" max="4612" width="20.5" style="683" customWidth="1"/>
    <col min="4613" max="4613" width="16" style="683" customWidth="1"/>
    <col min="4614" max="4614" width="9.5" style="683" customWidth="1"/>
    <col min="4615" max="4634" width="7.625" style="683" customWidth="1"/>
    <col min="4635" max="4635" width="10.125" style="683" customWidth="1"/>
    <col min="4636" max="4865" width="8.875" style="683"/>
    <col min="4866" max="4866" width="9.375" style="683" bestFit="1" customWidth="1"/>
    <col min="4867" max="4867" width="3.5" style="683" customWidth="1"/>
    <col min="4868" max="4868" width="20.5" style="683" customWidth="1"/>
    <col min="4869" max="4869" width="16" style="683" customWidth="1"/>
    <col min="4870" max="4870" width="9.5" style="683" customWidth="1"/>
    <col min="4871" max="4890" width="7.625" style="683" customWidth="1"/>
    <col min="4891" max="4891" width="10.125" style="683" customWidth="1"/>
    <col min="4892" max="5121" width="8.875" style="683"/>
    <col min="5122" max="5122" width="9.375" style="683" bestFit="1" customWidth="1"/>
    <col min="5123" max="5123" width="3.5" style="683" customWidth="1"/>
    <col min="5124" max="5124" width="20.5" style="683" customWidth="1"/>
    <col min="5125" max="5125" width="16" style="683" customWidth="1"/>
    <col min="5126" max="5126" width="9.5" style="683" customWidth="1"/>
    <col min="5127" max="5146" width="7.625" style="683" customWidth="1"/>
    <col min="5147" max="5147" width="10.125" style="683" customWidth="1"/>
    <col min="5148" max="5377" width="8.875" style="683"/>
    <col min="5378" max="5378" width="9.375" style="683" bestFit="1" customWidth="1"/>
    <col min="5379" max="5379" width="3.5" style="683" customWidth="1"/>
    <col min="5380" max="5380" width="20.5" style="683" customWidth="1"/>
    <col min="5381" max="5381" width="16" style="683" customWidth="1"/>
    <col min="5382" max="5382" width="9.5" style="683" customWidth="1"/>
    <col min="5383" max="5402" width="7.625" style="683" customWidth="1"/>
    <col min="5403" max="5403" width="10.125" style="683" customWidth="1"/>
    <col min="5404" max="5633" width="8.875" style="683"/>
    <col min="5634" max="5634" width="9.375" style="683" bestFit="1" customWidth="1"/>
    <col min="5635" max="5635" width="3.5" style="683" customWidth="1"/>
    <col min="5636" max="5636" width="20.5" style="683" customWidth="1"/>
    <col min="5637" max="5637" width="16" style="683" customWidth="1"/>
    <col min="5638" max="5638" width="9.5" style="683" customWidth="1"/>
    <col min="5639" max="5658" width="7.625" style="683" customWidth="1"/>
    <col min="5659" max="5659" width="10.125" style="683" customWidth="1"/>
    <col min="5660" max="5889" width="8.875" style="683"/>
    <col min="5890" max="5890" width="9.375" style="683" bestFit="1" customWidth="1"/>
    <col min="5891" max="5891" width="3.5" style="683" customWidth="1"/>
    <col min="5892" max="5892" width="20.5" style="683" customWidth="1"/>
    <col min="5893" max="5893" width="16" style="683" customWidth="1"/>
    <col min="5894" max="5894" width="9.5" style="683" customWidth="1"/>
    <col min="5895" max="5914" width="7.625" style="683" customWidth="1"/>
    <col min="5915" max="5915" width="10.125" style="683" customWidth="1"/>
    <col min="5916" max="6145" width="8.875" style="683"/>
    <col min="6146" max="6146" width="9.375" style="683" bestFit="1" customWidth="1"/>
    <col min="6147" max="6147" width="3.5" style="683" customWidth="1"/>
    <col min="6148" max="6148" width="20.5" style="683" customWidth="1"/>
    <col min="6149" max="6149" width="16" style="683" customWidth="1"/>
    <col min="6150" max="6150" width="9.5" style="683" customWidth="1"/>
    <col min="6151" max="6170" width="7.625" style="683" customWidth="1"/>
    <col min="6171" max="6171" width="10.125" style="683" customWidth="1"/>
    <col min="6172" max="6401" width="8.875" style="683"/>
    <col min="6402" max="6402" width="9.375" style="683" bestFit="1" customWidth="1"/>
    <col min="6403" max="6403" width="3.5" style="683" customWidth="1"/>
    <col min="6404" max="6404" width="20.5" style="683" customWidth="1"/>
    <col min="6405" max="6405" width="16" style="683" customWidth="1"/>
    <col min="6406" max="6406" width="9.5" style="683" customWidth="1"/>
    <col min="6407" max="6426" width="7.625" style="683" customWidth="1"/>
    <col min="6427" max="6427" width="10.125" style="683" customWidth="1"/>
    <col min="6428" max="6657" width="8.875" style="683"/>
    <col min="6658" max="6658" width="9.375" style="683" bestFit="1" customWidth="1"/>
    <col min="6659" max="6659" width="3.5" style="683" customWidth="1"/>
    <col min="6660" max="6660" width="20.5" style="683" customWidth="1"/>
    <col min="6661" max="6661" width="16" style="683" customWidth="1"/>
    <col min="6662" max="6662" width="9.5" style="683" customWidth="1"/>
    <col min="6663" max="6682" width="7.625" style="683" customWidth="1"/>
    <col min="6683" max="6683" width="10.125" style="683" customWidth="1"/>
    <col min="6684" max="6913" width="8.875" style="683"/>
    <col min="6914" max="6914" width="9.375" style="683" bestFit="1" customWidth="1"/>
    <col min="6915" max="6915" width="3.5" style="683" customWidth="1"/>
    <col min="6916" max="6916" width="20.5" style="683" customWidth="1"/>
    <col min="6917" max="6917" width="16" style="683" customWidth="1"/>
    <col min="6918" max="6918" width="9.5" style="683" customWidth="1"/>
    <col min="6919" max="6938" width="7.625" style="683" customWidth="1"/>
    <col min="6939" max="6939" width="10.125" style="683" customWidth="1"/>
    <col min="6940" max="7169" width="8.875" style="683"/>
    <col min="7170" max="7170" width="9.375" style="683" bestFit="1" customWidth="1"/>
    <col min="7171" max="7171" width="3.5" style="683" customWidth="1"/>
    <col min="7172" max="7172" width="20.5" style="683" customWidth="1"/>
    <col min="7173" max="7173" width="16" style="683" customWidth="1"/>
    <col min="7174" max="7174" width="9.5" style="683" customWidth="1"/>
    <col min="7175" max="7194" width="7.625" style="683" customWidth="1"/>
    <col min="7195" max="7195" width="10.125" style="683" customWidth="1"/>
    <col min="7196" max="7425" width="8.875" style="683"/>
    <col min="7426" max="7426" width="9.375" style="683" bestFit="1" customWidth="1"/>
    <col min="7427" max="7427" width="3.5" style="683" customWidth="1"/>
    <col min="7428" max="7428" width="20.5" style="683" customWidth="1"/>
    <col min="7429" max="7429" width="16" style="683" customWidth="1"/>
    <col min="7430" max="7430" width="9.5" style="683" customWidth="1"/>
    <col min="7431" max="7450" width="7.625" style="683" customWidth="1"/>
    <col min="7451" max="7451" width="10.125" style="683" customWidth="1"/>
    <col min="7452" max="7681" width="8.875" style="683"/>
    <col min="7682" max="7682" width="9.375" style="683" bestFit="1" customWidth="1"/>
    <col min="7683" max="7683" width="3.5" style="683" customWidth="1"/>
    <col min="7684" max="7684" width="20.5" style="683" customWidth="1"/>
    <col min="7685" max="7685" width="16" style="683" customWidth="1"/>
    <col min="7686" max="7686" width="9.5" style="683" customWidth="1"/>
    <col min="7687" max="7706" width="7.625" style="683" customWidth="1"/>
    <col min="7707" max="7707" width="10.125" style="683" customWidth="1"/>
    <col min="7708" max="7937" width="8.875" style="683"/>
    <col min="7938" max="7938" width="9.375" style="683" bestFit="1" customWidth="1"/>
    <col min="7939" max="7939" width="3.5" style="683" customWidth="1"/>
    <col min="7940" max="7940" width="20.5" style="683" customWidth="1"/>
    <col min="7941" max="7941" width="16" style="683" customWidth="1"/>
    <col min="7942" max="7942" width="9.5" style="683" customWidth="1"/>
    <col min="7943" max="7962" width="7.625" style="683" customWidth="1"/>
    <col min="7963" max="7963" width="10.125" style="683" customWidth="1"/>
    <col min="7964" max="8193" width="8.875" style="683"/>
    <col min="8194" max="8194" width="9.375" style="683" bestFit="1" customWidth="1"/>
    <col min="8195" max="8195" width="3.5" style="683" customWidth="1"/>
    <col min="8196" max="8196" width="20.5" style="683" customWidth="1"/>
    <col min="8197" max="8197" width="16" style="683" customWidth="1"/>
    <col min="8198" max="8198" width="9.5" style="683" customWidth="1"/>
    <col min="8199" max="8218" width="7.625" style="683" customWidth="1"/>
    <col min="8219" max="8219" width="10.125" style="683" customWidth="1"/>
    <col min="8220" max="8449" width="8.875" style="683"/>
    <col min="8450" max="8450" width="9.375" style="683" bestFit="1" customWidth="1"/>
    <col min="8451" max="8451" width="3.5" style="683" customWidth="1"/>
    <col min="8452" max="8452" width="20.5" style="683" customWidth="1"/>
    <col min="8453" max="8453" width="16" style="683" customWidth="1"/>
    <col min="8454" max="8454" width="9.5" style="683" customWidth="1"/>
    <col min="8455" max="8474" width="7.625" style="683" customWidth="1"/>
    <col min="8475" max="8475" width="10.125" style="683" customWidth="1"/>
    <col min="8476" max="8705" width="8.875" style="683"/>
    <col min="8706" max="8706" width="9.375" style="683" bestFit="1" customWidth="1"/>
    <col min="8707" max="8707" width="3.5" style="683" customWidth="1"/>
    <col min="8708" max="8708" width="20.5" style="683" customWidth="1"/>
    <col min="8709" max="8709" width="16" style="683" customWidth="1"/>
    <col min="8710" max="8710" width="9.5" style="683" customWidth="1"/>
    <col min="8711" max="8730" width="7.625" style="683" customWidth="1"/>
    <col min="8731" max="8731" width="10.125" style="683" customWidth="1"/>
    <col min="8732" max="8961" width="8.875" style="683"/>
    <col min="8962" max="8962" width="9.375" style="683" bestFit="1" customWidth="1"/>
    <col min="8963" max="8963" width="3.5" style="683" customWidth="1"/>
    <col min="8964" max="8964" width="20.5" style="683" customWidth="1"/>
    <col min="8965" max="8965" width="16" style="683" customWidth="1"/>
    <col min="8966" max="8966" width="9.5" style="683" customWidth="1"/>
    <col min="8967" max="8986" width="7.625" style="683" customWidth="1"/>
    <col min="8987" max="8987" width="10.125" style="683" customWidth="1"/>
    <col min="8988" max="9217" width="8.875" style="683"/>
    <col min="9218" max="9218" width="9.375" style="683" bestFit="1" customWidth="1"/>
    <col min="9219" max="9219" width="3.5" style="683" customWidth="1"/>
    <col min="9220" max="9220" width="20.5" style="683" customWidth="1"/>
    <col min="9221" max="9221" width="16" style="683" customWidth="1"/>
    <col min="9222" max="9222" width="9.5" style="683" customWidth="1"/>
    <col min="9223" max="9242" width="7.625" style="683" customWidth="1"/>
    <col min="9243" max="9243" width="10.125" style="683" customWidth="1"/>
    <col min="9244" max="9473" width="8.875" style="683"/>
    <col min="9474" max="9474" width="9.375" style="683" bestFit="1" customWidth="1"/>
    <col min="9475" max="9475" width="3.5" style="683" customWidth="1"/>
    <col min="9476" max="9476" width="20.5" style="683" customWidth="1"/>
    <col min="9477" max="9477" width="16" style="683" customWidth="1"/>
    <col min="9478" max="9478" width="9.5" style="683" customWidth="1"/>
    <col min="9479" max="9498" width="7.625" style="683" customWidth="1"/>
    <col min="9499" max="9499" width="10.125" style="683" customWidth="1"/>
    <col min="9500" max="9729" width="8.875" style="683"/>
    <col min="9730" max="9730" width="9.375" style="683" bestFit="1" customWidth="1"/>
    <col min="9731" max="9731" width="3.5" style="683" customWidth="1"/>
    <col min="9732" max="9732" width="20.5" style="683" customWidth="1"/>
    <col min="9733" max="9733" width="16" style="683" customWidth="1"/>
    <col min="9734" max="9734" width="9.5" style="683" customWidth="1"/>
    <col min="9735" max="9754" width="7.625" style="683" customWidth="1"/>
    <col min="9755" max="9755" width="10.125" style="683" customWidth="1"/>
    <col min="9756" max="9985" width="8.875" style="683"/>
    <col min="9986" max="9986" width="9.375" style="683" bestFit="1" customWidth="1"/>
    <col min="9987" max="9987" width="3.5" style="683" customWidth="1"/>
    <col min="9988" max="9988" width="20.5" style="683" customWidth="1"/>
    <col min="9989" max="9989" width="16" style="683" customWidth="1"/>
    <col min="9990" max="9990" width="9.5" style="683" customWidth="1"/>
    <col min="9991" max="10010" width="7.625" style="683" customWidth="1"/>
    <col min="10011" max="10011" width="10.125" style="683" customWidth="1"/>
    <col min="10012" max="10241" width="8.875" style="683"/>
    <col min="10242" max="10242" width="9.375" style="683" bestFit="1" customWidth="1"/>
    <col min="10243" max="10243" width="3.5" style="683" customWidth="1"/>
    <col min="10244" max="10244" width="20.5" style="683" customWidth="1"/>
    <col min="10245" max="10245" width="16" style="683" customWidth="1"/>
    <col min="10246" max="10246" width="9.5" style="683" customWidth="1"/>
    <col min="10247" max="10266" width="7.625" style="683" customWidth="1"/>
    <col min="10267" max="10267" width="10.125" style="683" customWidth="1"/>
    <col min="10268" max="10497" width="8.875" style="683"/>
    <col min="10498" max="10498" width="9.375" style="683" bestFit="1" customWidth="1"/>
    <col min="10499" max="10499" width="3.5" style="683" customWidth="1"/>
    <col min="10500" max="10500" width="20.5" style="683" customWidth="1"/>
    <col min="10501" max="10501" width="16" style="683" customWidth="1"/>
    <col min="10502" max="10502" width="9.5" style="683" customWidth="1"/>
    <col min="10503" max="10522" width="7.625" style="683" customWidth="1"/>
    <col min="10523" max="10523" width="10.125" style="683" customWidth="1"/>
    <col min="10524" max="10753" width="8.875" style="683"/>
    <col min="10754" max="10754" width="9.375" style="683" bestFit="1" customWidth="1"/>
    <col min="10755" max="10755" width="3.5" style="683" customWidth="1"/>
    <col min="10756" max="10756" width="20.5" style="683" customWidth="1"/>
    <col min="10757" max="10757" width="16" style="683" customWidth="1"/>
    <col min="10758" max="10758" width="9.5" style="683" customWidth="1"/>
    <col min="10759" max="10778" width="7.625" style="683" customWidth="1"/>
    <col min="10779" max="10779" width="10.125" style="683" customWidth="1"/>
    <col min="10780" max="11009" width="8.875" style="683"/>
    <col min="11010" max="11010" width="9.375" style="683" bestFit="1" customWidth="1"/>
    <col min="11011" max="11011" width="3.5" style="683" customWidth="1"/>
    <col min="11012" max="11012" width="20.5" style="683" customWidth="1"/>
    <col min="11013" max="11013" width="16" style="683" customWidth="1"/>
    <col min="11014" max="11014" width="9.5" style="683" customWidth="1"/>
    <col min="11015" max="11034" width="7.625" style="683" customWidth="1"/>
    <col min="11035" max="11035" width="10.125" style="683" customWidth="1"/>
    <col min="11036" max="11265" width="8.875" style="683"/>
    <col min="11266" max="11266" width="9.375" style="683" bestFit="1" customWidth="1"/>
    <col min="11267" max="11267" width="3.5" style="683" customWidth="1"/>
    <col min="11268" max="11268" width="20.5" style="683" customWidth="1"/>
    <col min="11269" max="11269" width="16" style="683" customWidth="1"/>
    <col min="11270" max="11270" width="9.5" style="683" customWidth="1"/>
    <col min="11271" max="11290" width="7.625" style="683" customWidth="1"/>
    <col min="11291" max="11291" width="10.125" style="683" customWidth="1"/>
    <col min="11292" max="11521" width="8.875" style="683"/>
    <col min="11522" max="11522" width="9.375" style="683" bestFit="1" customWidth="1"/>
    <col min="11523" max="11523" width="3.5" style="683" customWidth="1"/>
    <col min="11524" max="11524" width="20.5" style="683" customWidth="1"/>
    <col min="11525" max="11525" width="16" style="683" customWidth="1"/>
    <col min="11526" max="11526" width="9.5" style="683" customWidth="1"/>
    <col min="11527" max="11546" width="7.625" style="683" customWidth="1"/>
    <col min="11547" max="11547" width="10.125" style="683" customWidth="1"/>
    <col min="11548" max="11777" width="8.875" style="683"/>
    <col min="11778" max="11778" width="9.375" style="683" bestFit="1" customWidth="1"/>
    <col min="11779" max="11779" width="3.5" style="683" customWidth="1"/>
    <col min="11780" max="11780" width="20.5" style="683" customWidth="1"/>
    <col min="11781" max="11781" width="16" style="683" customWidth="1"/>
    <col min="11782" max="11782" width="9.5" style="683" customWidth="1"/>
    <col min="11783" max="11802" width="7.625" style="683" customWidth="1"/>
    <col min="11803" max="11803" width="10.125" style="683" customWidth="1"/>
    <col min="11804" max="12033" width="8.875" style="683"/>
    <col min="12034" max="12034" width="9.375" style="683" bestFit="1" customWidth="1"/>
    <col min="12035" max="12035" width="3.5" style="683" customWidth="1"/>
    <col min="12036" max="12036" width="20.5" style="683" customWidth="1"/>
    <col min="12037" max="12037" width="16" style="683" customWidth="1"/>
    <col min="12038" max="12038" width="9.5" style="683" customWidth="1"/>
    <col min="12039" max="12058" width="7.625" style="683" customWidth="1"/>
    <col min="12059" max="12059" width="10.125" style="683" customWidth="1"/>
    <col min="12060" max="12289" width="8.875" style="683"/>
    <col min="12290" max="12290" width="9.375" style="683" bestFit="1" customWidth="1"/>
    <col min="12291" max="12291" width="3.5" style="683" customWidth="1"/>
    <col min="12292" max="12292" width="20.5" style="683" customWidth="1"/>
    <col min="12293" max="12293" width="16" style="683" customWidth="1"/>
    <col min="12294" max="12294" width="9.5" style="683" customWidth="1"/>
    <col min="12295" max="12314" width="7.625" style="683" customWidth="1"/>
    <col min="12315" max="12315" width="10.125" style="683" customWidth="1"/>
    <col min="12316" max="12545" width="8.875" style="683"/>
    <col min="12546" max="12546" width="9.375" style="683" bestFit="1" customWidth="1"/>
    <col min="12547" max="12547" width="3.5" style="683" customWidth="1"/>
    <col min="12548" max="12548" width="20.5" style="683" customWidth="1"/>
    <col min="12549" max="12549" width="16" style="683" customWidth="1"/>
    <col min="12550" max="12550" width="9.5" style="683" customWidth="1"/>
    <col min="12551" max="12570" width="7.625" style="683" customWidth="1"/>
    <col min="12571" max="12571" width="10.125" style="683" customWidth="1"/>
    <col min="12572" max="12801" width="8.875" style="683"/>
    <col min="12802" max="12802" width="9.375" style="683" bestFit="1" customWidth="1"/>
    <col min="12803" max="12803" width="3.5" style="683" customWidth="1"/>
    <col min="12804" max="12804" width="20.5" style="683" customWidth="1"/>
    <col min="12805" max="12805" width="16" style="683" customWidth="1"/>
    <col min="12806" max="12806" width="9.5" style="683" customWidth="1"/>
    <col min="12807" max="12826" width="7.625" style="683" customWidth="1"/>
    <col min="12827" max="12827" width="10.125" style="683" customWidth="1"/>
    <col min="12828" max="13057" width="8.875" style="683"/>
    <col min="13058" max="13058" width="9.375" style="683" bestFit="1" customWidth="1"/>
    <col min="13059" max="13059" width="3.5" style="683" customWidth="1"/>
    <col min="13060" max="13060" width="20.5" style="683" customWidth="1"/>
    <col min="13061" max="13061" width="16" style="683" customWidth="1"/>
    <col min="13062" max="13062" width="9.5" style="683" customWidth="1"/>
    <col min="13063" max="13082" width="7.625" style="683" customWidth="1"/>
    <col min="13083" max="13083" width="10.125" style="683" customWidth="1"/>
    <col min="13084" max="13313" width="8.875" style="683"/>
    <col min="13314" max="13314" width="9.375" style="683" bestFit="1" customWidth="1"/>
    <col min="13315" max="13315" width="3.5" style="683" customWidth="1"/>
    <col min="13316" max="13316" width="20.5" style="683" customWidth="1"/>
    <col min="13317" max="13317" width="16" style="683" customWidth="1"/>
    <col min="13318" max="13318" width="9.5" style="683" customWidth="1"/>
    <col min="13319" max="13338" width="7.625" style="683" customWidth="1"/>
    <col min="13339" max="13339" width="10.125" style="683" customWidth="1"/>
    <col min="13340" max="13569" width="8.875" style="683"/>
    <col min="13570" max="13570" width="9.375" style="683" bestFit="1" customWidth="1"/>
    <col min="13571" max="13571" width="3.5" style="683" customWidth="1"/>
    <col min="13572" max="13572" width="20.5" style="683" customWidth="1"/>
    <col min="13573" max="13573" width="16" style="683" customWidth="1"/>
    <col min="13574" max="13574" width="9.5" style="683" customWidth="1"/>
    <col min="13575" max="13594" width="7.625" style="683" customWidth="1"/>
    <col min="13595" max="13595" width="10.125" style="683" customWidth="1"/>
    <col min="13596" max="13825" width="8.875" style="683"/>
    <col min="13826" max="13826" width="9.375" style="683" bestFit="1" customWidth="1"/>
    <col min="13827" max="13827" width="3.5" style="683" customWidth="1"/>
    <col min="13828" max="13828" width="20.5" style="683" customWidth="1"/>
    <col min="13829" max="13829" width="16" style="683" customWidth="1"/>
    <col min="13830" max="13830" width="9.5" style="683" customWidth="1"/>
    <col min="13831" max="13850" width="7.625" style="683" customWidth="1"/>
    <col min="13851" max="13851" width="10.125" style="683" customWidth="1"/>
    <col min="13852" max="14081" width="8.875" style="683"/>
    <col min="14082" max="14082" width="9.375" style="683" bestFit="1" customWidth="1"/>
    <col min="14083" max="14083" width="3.5" style="683" customWidth="1"/>
    <col min="14084" max="14084" width="20.5" style="683" customWidth="1"/>
    <col min="14085" max="14085" width="16" style="683" customWidth="1"/>
    <col min="14086" max="14086" width="9.5" style="683" customWidth="1"/>
    <col min="14087" max="14106" width="7.625" style="683" customWidth="1"/>
    <col min="14107" max="14107" width="10.125" style="683" customWidth="1"/>
    <col min="14108" max="14337" width="8.875" style="683"/>
    <col min="14338" max="14338" width="9.375" style="683" bestFit="1" customWidth="1"/>
    <col min="14339" max="14339" width="3.5" style="683" customWidth="1"/>
    <col min="14340" max="14340" width="20.5" style="683" customWidth="1"/>
    <col min="14341" max="14341" width="16" style="683" customWidth="1"/>
    <col min="14342" max="14342" width="9.5" style="683" customWidth="1"/>
    <col min="14343" max="14362" width="7.625" style="683" customWidth="1"/>
    <col min="14363" max="14363" width="10.125" style="683" customWidth="1"/>
    <col min="14364" max="14593" width="8.875" style="683"/>
    <col min="14594" max="14594" width="9.375" style="683" bestFit="1" customWidth="1"/>
    <col min="14595" max="14595" width="3.5" style="683" customWidth="1"/>
    <col min="14596" max="14596" width="20.5" style="683" customWidth="1"/>
    <col min="14597" max="14597" width="16" style="683" customWidth="1"/>
    <col min="14598" max="14598" width="9.5" style="683" customWidth="1"/>
    <col min="14599" max="14618" width="7.625" style="683" customWidth="1"/>
    <col min="14619" max="14619" width="10.125" style="683" customWidth="1"/>
    <col min="14620" max="14849" width="8.875" style="683"/>
    <col min="14850" max="14850" width="9.375" style="683" bestFit="1" customWidth="1"/>
    <col min="14851" max="14851" width="3.5" style="683" customWidth="1"/>
    <col min="14852" max="14852" width="20.5" style="683" customWidth="1"/>
    <col min="14853" max="14853" width="16" style="683" customWidth="1"/>
    <col min="14854" max="14854" width="9.5" style="683" customWidth="1"/>
    <col min="14855" max="14874" width="7.625" style="683" customWidth="1"/>
    <col min="14875" max="14875" width="10.125" style="683" customWidth="1"/>
    <col min="14876" max="15105" width="8.875" style="683"/>
    <col min="15106" max="15106" width="9.375" style="683" bestFit="1" customWidth="1"/>
    <col min="15107" max="15107" width="3.5" style="683" customWidth="1"/>
    <col min="15108" max="15108" width="20.5" style="683" customWidth="1"/>
    <col min="15109" max="15109" width="16" style="683" customWidth="1"/>
    <col min="15110" max="15110" width="9.5" style="683" customWidth="1"/>
    <col min="15111" max="15130" width="7.625" style="683" customWidth="1"/>
    <col min="15131" max="15131" width="10.125" style="683" customWidth="1"/>
    <col min="15132" max="15361" width="8.875" style="683"/>
    <col min="15362" max="15362" width="9.375" style="683" bestFit="1" customWidth="1"/>
    <col min="15363" max="15363" width="3.5" style="683" customWidth="1"/>
    <col min="15364" max="15364" width="20.5" style="683" customWidth="1"/>
    <col min="15365" max="15365" width="16" style="683" customWidth="1"/>
    <col min="15366" max="15366" width="9.5" style="683" customWidth="1"/>
    <col min="15367" max="15386" width="7.625" style="683" customWidth="1"/>
    <col min="15387" max="15387" width="10.125" style="683" customWidth="1"/>
    <col min="15388" max="15617" width="8.875" style="683"/>
    <col min="15618" max="15618" width="9.375" style="683" bestFit="1" customWidth="1"/>
    <col min="15619" max="15619" width="3.5" style="683" customWidth="1"/>
    <col min="15620" max="15620" width="20.5" style="683" customWidth="1"/>
    <col min="15621" max="15621" width="16" style="683" customWidth="1"/>
    <col min="15622" max="15622" width="9.5" style="683" customWidth="1"/>
    <col min="15623" max="15642" width="7.625" style="683" customWidth="1"/>
    <col min="15643" max="15643" width="10.125" style="683" customWidth="1"/>
    <col min="15644" max="15873" width="8.875" style="683"/>
    <col min="15874" max="15874" width="9.375" style="683" bestFit="1" customWidth="1"/>
    <col min="15875" max="15875" width="3.5" style="683" customWidth="1"/>
    <col min="15876" max="15876" width="20.5" style="683" customWidth="1"/>
    <col min="15877" max="15877" width="16" style="683" customWidth="1"/>
    <col min="15878" max="15878" width="9.5" style="683" customWidth="1"/>
    <col min="15879" max="15898" width="7.625" style="683" customWidth="1"/>
    <col min="15899" max="15899" width="10.125" style="683" customWidth="1"/>
    <col min="15900" max="16129" width="8.875" style="683"/>
    <col min="16130" max="16130" width="9.375" style="683" bestFit="1" customWidth="1"/>
    <col min="16131" max="16131" width="3.5" style="683" customWidth="1"/>
    <col min="16132" max="16132" width="20.5" style="683" customWidth="1"/>
    <col min="16133" max="16133" width="16" style="683" customWidth="1"/>
    <col min="16134" max="16134" width="9.5" style="683" customWidth="1"/>
    <col min="16135" max="16154" width="7.625" style="683" customWidth="1"/>
    <col min="16155" max="16155" width="10.125" style="683" customWidth="1"/>
    <col min="16156" max="16381" width="8.875" style="683"/>
    <col min="16382" max="16384" width="8.875" style="683" customWidth="1"/>
  </cols>
  <sheetData>
    <row r="1" spans="1:40" s="5" customFormat="1" ht="33.6" customHeight="1">
      <c r="B1" s="4"/>
      <c r="E1" s="6"/>
      <c r="F1" s="6"/>
      <c r="G1" s="6"/>
      <c r="H1" s="6"/>
      <c r="I1" s="6"/>
      <c r="J1" s="6"/>
      <c r="K1" s="6"/>
      <c r="L1" s="6"/>
      <c r="M1" s="6"/>
      <c r="N1" s="6"/>
      <c r="O1" s="6"/>
      <c r="P1" s="6"/>
      <c r="Q1" s="6"/>
      <c r="R1" s="6"/>
      <c r="S1" s="6"/>
      <c r="T1" s="6"/>
      <c r="U1" s="6"/>
      <c r="V1" s="6"/>
      <c r="W1" s="6"/>
      <c r="X1" s="6"/>
      <c r="Y1" s="6"/>
      <c r="Z1" s="6"/>
      <c r="AA1" s="6"/>
      <c r="AK1" s="148" t="s">
        <v>437</v>
      </c>
    </row>
    <row r="2" spans="1:40" s="9" customFormat="1" ht="30" customHeight="1" thickBot="1">
      <c r="B2" s="17"/>
      <c r="C2" s="17"/>
      <c r="D2" s="11"/>
      <c r="E2" s="11"/>
      <c r="F2" s="11"/>
      <c r="G2" s="11"/>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44"/>
      <c r="AJ2" s="30"/>
      <c r="AK2" s="30"/>
      <c r="AL2" s="30"/>
      <c r="AM2" s="30"/>
      <c r="AN2" s="30"/>
    </row>
    <row r="3" spans="1:40" s="34" customFormat="1" ht="21" customHeight="1">
      <c r="B3" s="1080" t="s">
        <v>10</v>
      </c>
      <c r="C3" s="1081"/>
      <c r="D3" s="1081"/>
      <c r="E3" s="1081"/>
      <c r="F3" s="1081"/>
      <c r="G3" s="1081"/>
      <c r="H3" s="1081"/>
      <c r="I3" s="1081"/>
      <c r="J3" s="35" t="s">
        <v>91</v>
      </c>
      <c r="K3" s="35" t="s">
        <v>46</v>
      </c>
      <c r="L3" s="36" t="s">
        <v>30</v>
      </c>
      <c r="M3" s="36" t="s">
        <v>31</v>
      </c>
      <c r="N3" s="36" t="s">
        <v>32</v>
      </c>
      <c r="O3" s="36" t="s">
        <v>33</v>
      </c>
      <c r="P3" s="36" t="s">
        <v>34</v>
      </c>
      <c r="Q3" s="36" t="s">
        <v>35</v>
      </c>
      <c r="R3" s="36" t="s">
        <v>36</v>
      </c>
      <c r="S3" s="36" t="s">
        <v>37</v>
      </c>
      <c r="T3" s="36" t="s">
        <v>38</v>
      </c>
      <c r="U3" s="36" t="s">
        <v>39</v>
      </c>
      <c r="V3" s="36" t="s">
        <v>40</v>
      </c>
      <c r="W3" s="36" t="s">
        <v>41</v>
      </c>
      <c r="X3" s="36" t="s">
        <v>42</v>
      </c>
      <c r="Y3" s="36" t="s">
        <v>43</v>
      </c>
      <c r="Z3" s="36" t="s">
        <v>44</v>
      </c>
      <c r="AA3" s="36" t="s">
        <v>57</v>
      </c>
      <c r="AB3" s="36" t="s">
        <v>58</v>
      </c>
      <c r="AC3" s="36" t="s">
        <v>59</v>
      </c>
      <c r="AD3" s="36" t="s">
        <v>60</v>
      </c>
      <c r="AE3" s="36" t="s">
        <v>61</v>
      </c>
      <c r="AF3" s="36" t="s">
        <v>62</v>
      </c>
      <c r="AG3" s="36" t="s">
        <v>93</v>
      </c>
      <c r="AH3" s="36" t="s">
        <v>94</v>
      </c>
      <c r="AI3" s="1084" t="s">
        <v>50</v>
      </c>
      <c r="AJ3" s="1081" t="s">
        <v>28</v>
      </c>
      <c r="AK3" s="1086"/>
    </row>
    <row r="4" spans="1:40" s="34" customFormat="1" ht="21" customHeight="1" thickBot="1">
      <c r="B4" s="1082"/>
      <c r="C4" s="1083"/>
      <c r="D4" s="1083"/>
      <c r="E4" s="1083"/>
      <c r="F4" s="1083"/>
      <c r="G4" s="1083"/>
      <c r="H4" s="1083"/>
      <c r="I4" s="1083"/>
      <c r="J4" s="37" t="s">
        <v>92</v>
      </c>
      <c r="K4" s="37" t="s">
        <v>47</v>
      </c>
      <c r="L4" s="38" t="s">
        <v>48</v>
      </c>
      <c r="M4" s="38" t="s">
        <v>14</v>
      </c>
      <c r="N4" s="38" t="s">
        <v>15</v>
      </c>
      <c r="O4" s="38" t="s">
        <v>16</v>
      </c>
      <c r="P4" s="38" t="s">
        <v>17</v>
      </c>
      <c r="Q4" s="38" t="s">
        <v>18</v>
      </c>
      <c r="R4" s="38" t="s">
        <v>19</v>
      </c>
      <c r="S4" s="38" t="s">
        <v>20</v>
      </c>
      <c r="T4" s="38" t="s">
        <v>21</v>
      </c>
      <c r="U4" s="38" t="s">
        <v>22</v>
      </c>
      <c r="V4" s="38" t="s">
        <v>23</v>
      </c>
      <c r="W4" s="38" t="s">
        <v>24</v>
      </c>
      <c r="X4" s="38" t="s">
        <v>25</v>
      </c>
      <c r="Y4" s="38" t="s">
        <v>26</v>
      </c>
      <c r="Z4" s="38" t="s">
        <v>27</v>
      </c>
      <c r="AA4" s="38" t="s">
        <v>51</v>
      </c>
      <c r="AB4" s="38" t="s">
        <v>52</v>
      </c>
      <c r="AC4" s="38" t="s">
        <v>53</v>
      </c>
      <c r="AD4" s="38" t="s">
        <v>54</v>
      </c>
      <c r="AE4" s="38" t="s">
        <v>55</v>
      </c>
      <c r="AF4" s="38" t="s">
        <v>56</v>
      </c>
      <c r="AG4" s="38" t="s">
        <v>95</v>
      </c>
      <c r="AH4" s="38" t="s">
        <v>96</v>
      </c>
      <c r="AI4" s="1099"/>
      <c r="AJ4" s="1083"/>
      <c r="AK4" s="1087"/>
    </row>
    <row r="5" spans="1:40" s="34" customFormat="1" ht="31.5" customHeight="1" thickBot="1">
      <c r="B5" s="453" t="s">
        <v>366</v>
      </c>
      <c r="C5" s="331"/>
      <c r="D5" s="932" t="s">
        <v>509</v>
      </c>
      <c r="E5" s="331"/>
      <c r="F5" s="331"/>
      <c r="G5" s="331"/>
      <c r="H5" s="331"/>
      <c r="I5" s="331" t="s">
        <v>12</v>
      </c>
      <c r="J5" s="75"/>
      <c r="K5" s="75"/>
      <c r="L5" s="75"/>
      <c r="M5" s="75"/>
      <c r="N5" s="355">
        <f t="shared" ref="N5:AH5" si="0">N7+N21-N31</f>
        <v>0</v>
      </c>
      <c r="O5" s="355">
        <f t="shared" si="0"/>
        <v>0</v>
      </c>
      <c r="P5" s="355">
        <f t="shared" si="0"/>
        <v>0</v>
      </c>
      <c r="Q5" s="355">
        <f t="shared" si="0"/>
        <v>0</v>
      </c>
      <c r="R5" s="355">
        <f t="shared" si="0"/>
        <v>0</v>
      </c>
      <c r="S5" s="355">
        <f t="shared" si="0"/>
        <v>0</v>
      </c>
      <c r="T5" s="355">
        <f t="shared" si="0"/>
        <v>0</v>
      </c>
      <c r="U5" s="355">
        <f t="shared" si="0"/>
        <v>0</v>
      </c>
      <c r="V5" s="355">
        <f t="shared" si="0"/>
        <v>0</v>
      </c>
      <c r="W5" s="355">
        <f t="shared" si="0"/>
        <v>0</v>
      </c>
      <c r="X5" s="355">
        <f t="shared" si="0"/>
        <v>0</v>
      </c>
      <c r="Y5" s="355">
        <f t="shared" si="0"/>
        <v>0</v>
      </c>
      <c r="Z5" s="355">
        <f t="shared" si="0"/>
        <v>0</v>
      </c>
      <c r="AA5" s="355">
        <f t="shared" si="0"/>
        <v>0</v>
      </c>
      <c r="AB5" s="355">
        <f t="shared" si="0"/>
        <v>0</v>
      </c>
      <c r="AC5" s="355">
        <f t="shared" si="0"/>
        <v>0</v>
      </c>
      <c r="AD5" s="355">
        <f t="shared" si="0"/>
        <v>0</v>
      </c>
      <c r="AE5" s="355">
        <f t="shared" si="0"/>
        <v>0</v>
      </c>
      <c r="AF5" s="355">
        <f t="shared" si="0"/>
        <v>0</v>
      </c>
      <c r="AG5" s="355">
        <f t="shared" si="0"/>
        <v>0</v>
      </c>
      <c r="AH5" s="355">
        <f t="shared" si="0"/>
        <v>0</v>
      </c>
      <c r="AI5" s="457">
        <f>SUM(N5:AH5)</f>
        <v>0</v>
      </c>
      <c r="AJ5" s="347"/>
      <c r="AK5" s="346"/>
    </row>
    <row r="6" spans="1:40" s="34" customFormat="1" ht="31.5" customHeight="1" thickBot="1">
      <c r="B6" s="454"/>
      <c r="C6" s="443" t="s">
        <v>367</v>
      </c>
      <c r="D6" s="444"/>
      <c r="E6" s="444"/>
      <c r="F6" s="444"/>
      <c r="G6" s="451"/>
      <c r="H6" s="444"/>
      <c r="I6" s="331" t="s">
        <v>12</v>
      </c>
      <c r="J6" s="75"/>
      <c r="K6" s="75"/>
      <c r="L6" s="75"/>
      <c r="M6" s="75"/>
      <c r="N6" s="355">
        <f t="shared" ref="N6:AH6" si="1">N7+N21</f>
        <v>0</v>
      </c>
      <c r="O6" s="355">
        <f t="shared" si="1"/>
        <v>0</v>
      </c>
      <c r="P6" s="355">
        <f t="shared" si="1"/>
        <v>0</v>
      </c>
      <c r="Q6" s="355">
        <f t="shared" si="1"/>
        <v>0</v>
      </c>
      <c r="R6" s="355">
        <f t="shared" si="1"/>
        <v>0</v>
      </c>
      <c r="S6" s="355">
        <f t="shared" si="1"/>
        <v>0</v>
      </c>
      <c r="T6" s="355">
        <f t="shared" si="1"/>
        <v>0</v>
      </c>
      <c r="U6" s="355">
        <f t="shared" si="1"/>
        <v>0</v>
      </c>
      <c r="V6" s="355">
        <f t="shared" si="1"/>
        <v>0</v>
      </c>
      <c r="W6" s="355">
        <f t="shared" si="1"/>
        <v>0</v>
      </c>
      <c r="X6" s="355">
        <f t="shared" si="1"/>
        <v>0</v>
      </c>
      <c r="Y6" s="355">
        <f t="shared" si="1"/>
        <v>0</v>
      </c>
      <c r="Z6" s="355">
        <f t="shared" si="1"/>
        <v>0</v>
      </c>
      <c r="AA6" s="355">
        <f t="shared" si="1"/>
        <v>0</v>
      </c>
      <c r="AB6" s="355">
        <f t="shared" si="1"/>
        <v>0</v>
      </c>
      <c r="AC6" s="355">
        <f t="shared" si="1"/>
        <v>0</v>
      </c>
      <c r="AD6" s="355">
        <f t="shared" si="1"/>
        <v>0</v>
      </c>
      <c r="AE6" s="355">
        <f t="shared" si="1"/>
        <v>0</v>
      </c>
      <c r="AF6" s="355">
        <f t="shared" si="1"/>
        <v>0</v>
      </c>
      <c r="AG6" s="355">
        <f t="shared" si="1"/>
        <v>0</v>
      </c>
      <c r="AH6" s="355">
        <f t="shared" si="1"/>
        <v>0</v>
      </c>
      <c r="AI6" s="356">
        <f>SUM(N6:AH6)</f>
        <v>0</v>
      </c>
      <c r="AJ6" s="347"/>
      <c r="AK6" s="346"/>
    </row>
    <row r="7" spans="1:40" s="9" customFormat="1" ht="31.5" customHeight="1" collapsed="1" thickBot="1">
      <c r="B7" s="20"/>
      <c r="C7" s="445"/>
      <c r="D7" s="77" t="s">
        <v>90</v>
      </c>
      <c r="E7" s="78"/>
      <c r="F7" s="78"/>
      <c r="G7" s="78"/>
      <c r="H7" s="78"/>
      <c r="I7" s="452" t="s">
        <v>12</v>
      </c>
      <c r="J7" s="75"/>
      <c r="K7" s="75"/>
      <c r="L7" s="75"/>
      <c r="M7" s="75"/>
      <c r="N7" s="357">
        <f t="shared" ref="N7:AH7" si="2">SUM(N8,N15)</f>
        <v>0</v>
      </c>
      <c r="O7" s="357">
        <f t="shared" si="2"/>
        <v>0</v>
      </c>
      <c r="P7" s="357">
        <f t="shared" si="2"/>
        <v>0</v>
      </c>
      <c r="Q7" s="357">
        <f t="shared" si="2"/>
        <v>0</v>
      </c>
      <c r="R7" s="357">
        <f t="shared" si="2"/>
        <v>0</v>
      </c>
      <c r="S7" s="357">
        <f t="shared" si="2"/>
        <v>0</v>
      </c>
      <c r="T7" s="357">
        <f t="shared" si="2"/>
        <v>0</v>
      </c>
      <c r="U7" s="357">
        <f t="shared" si="2"/>
        <v>0</v>
      </c>
      <c r="V7" s="357">
        <f t="shared" si="2"/>
        <v>0</v>
      </c>
      <c r="W7" s="357">
        <f t="shared" si="2"/>
        <v>0</v>
      </c>
      <c r="X7" s="357">
        <f t="shared" si="2"/>
        <v>0</v>
      </c>
      <c r="Y7" s="357">
        <f t="shared" si="2"/>
        <v>0</v>
      </c>
      <c r="Z7" s="357">
        <f t="shared" si="2"/>
        <v>0</v>
      </c>
      <c r="AA7" s="357">
        <f t="shared" si="2"/>
        <v>0</v>
      </c>
      <c r="AB7" s="357">
        <f t="shared" si="2"/>
        <v>0</v>
      </c>
      <c r="AC7" s="357">
        <f t="shared" si="2"/>
        <v>0</v>
      </c>
      <c r="AD7" s="357">
        <f t="shared" si="2"/>
        <v>0</v>
      </c>
      <c r="AE7" s="357">
        <f t="shared" si="2"/>
        <v>0</v>
      </c>
      <c r="AF7" s="357">
        <f t="shared" si="2"/>
        <v>0</v>
      </c>
      <c r="AG7" s="357">
        <f t="shared" si="2"/>
        <v>0</v>
      </c>
      <c r="AH7" s="358">
        <f t="shared" si="2"/>
        <v>0</v>
      </c>
      <c r="AI7" s="356">
        <f>SUM(N7:AH7)</f>
        <v>0</v>
      </c>
      <c r="AJ7" s="348"/>
      <c r="AK7" s="58"/>
    </row>
    <row r="8" spans="1:40" s="9" customFormat="1" ht="31.5" customHeight="1">
      <c r="B8" s="20"/>
      <c r="C8" s="445"/>
      <c r="D8" s="79"/>
      <c r="E8" s="18" t="s">
        <v>74</v>
      </c>
      <c r="F8" s="21"/>
      <c r="G8" s="21"/>
      <c r="H8" s="21"/>
      <c r="I8" s="32" t="s">
        <v>12</v>
      </c>
      <c r="J8" s="76"/>
      <c r="K8" s="76"/>
      <c r="L8" s="76"/>
      <c r="M8" s="76"/>
      <c r="N8" s="359">
        <f t="shared" ref="N8:AH8" si="3">SUM(N9:N14)</f>
        <v>0</v>
      </c>
      <c r="O8" s="359">
        <f t="shared" si="3"/>
        <v>0</v>
      </c>
      <c r="P8" s="359">
        <f t="shared" si="3"/>
        <v>0</v>
      </c>
      <c r="Q8" s="359">
        <f t="shared" si="3"/>
        <v>0</v>
      </c>
      <c r="R8" s="359">
        <f t="shared" si="3"/>
        <v>0</v>
      </c>
      <c r="S8" s="359">
        <f t="shared" si="3"/>
        <v>0</v>
      </c>
      <c r="T8" s="359">
        <f t="shared" si="3"/>
        <v>0</v>
      </c>
      <c r="U8" s="359">
        <f t="shared" si="3"/>
        <v>0</v>
      </c>
      <c r="V8" s="359">
        <f t="shared" si="3"/>
        <v>0</v>
      </c>
      <c r="W8" s="359">
        <f t="shared" si="3"/>
        <v>0</v>
      </c>
      <c r="X8" s="359">
        <f t="shared" si="3"/>
        <v>0</v>
      </c>
      <c r="Y8" s="359">
        <f t="shared" si="3"/>
        <v>0</v>
      </c>
      <c r="Z8" s="359">
        <f t="shared" si="3"/>
        <v>0</v>
      </c>
      <c r="AA8" s="359">
        <f t="shared" si="3"/>
        <v>0</v>
      </c>
      <c r="AB8" s="359">
        <f t="shared" si="3"/>
        <v>0</v>
      </c>
      <c r="AC8" s="359">
        <f t="shared" si="3"/>
        <v>0</v>
      </c>
      <c r="AD8" s="359">
        <f t="shared" si="3"/>
        <v>0</v>
      </c>
      <c r="AE8" s="359">
        <f t="shared" si="3"/>
        <v>0</v>
      </c>
      <c r="AF8" s="359">
        <f t="shared" si="3"/>
        <v>0</v>
      </c>
      <c r="AG8" s="359">
        <f t="shared" si="3"/>
        <v>0</v>
      </c>
      <c r="AH8" s="359">
        <f t="shared" si="3"/>
        <v>0</v>
      </c>
      <c r="AI8" s="371">
        <f>SUM(N8:AH8)</f>
        <v>0</v>
      </c>
      <c r="AJ8" s="64"/>
      <c r="AK8" s="60"/>
    </row>
    <row r="9" spans="1:40" s="9" customFormat="1" ht="31.5" customHeight="1">
      <c r="B9" s="20"/>
      <c r="C9" s="445"/>
      <c r="D9" s="79"/>
      <c r="E9" s="20"/>
      <c r="F9" s="22" t="s">
        <v>82</v>
      </c>
      <c r="G9" s="61"/>
      <c r="H9" s="61"/>
      <c r="I9" s="28" t="s">
        <v>12</v>
      </c>
      <c r="J9" s="62"/>
      <c r="K9" s="62"/>
      <c r="L9" s="62"/>
      <c r="M9" s="62"/>
      <c r="N9" s="360"/>
      <c r="O9" s="360"/>
      <c r="P9" s="360"/>
      <c r="Q9" s="360"/>
      <c r="R9" s="360"/>
      <c r="S9" s="360"/>
      <c r="T9" s="360"/>
      <c r="U9" s="360"/>
      <c r="V9" s="360"/>
      <c r="W9" s="360"/>
      <c r="X9" s="360"/>
      <c r="Y9" s="360"/>
      <c r="Z9" s="360"/>
      <c r="AA9" s="360"/>
      <c r="AB9" s="360"/>
      <c r="AC9" s="360"/>
      <c r="AD9" s="360"/>
      <c r="AE9" s="360"/>
      <c r="AF9" s="360"/>
      <c r="AG9" s="360"/>
      <c r="AH9" s="360"/>
      <c r="AI9" s="371">
        <f>SUM(N9:AH9)</f>
        <v>0</v>
      </c>
      <c r="AJ9" s="64"/>
      <c r="AK9" s="60"/>
    </row>
    <row r="10" spans="1:40" s="9" customFormat="1" ht="31.5" customHeight="1">
      <c r="A10" s="63"/>
      <c r="B10" s="20"/>
      <c r="C10" s="445"/>
      <c r="D10" s="79"/>
      <c r="E10" s="20"/>
      <c r="F10" s="23" t="s">
        <v>13</v>
      </c>
      <c r="G10" s="64"/>
      <c r="H10" s="64"/>
      <c r="I10" s="32" t="s">
        <v>12</v>
      </c>
      <c r="J10" s="62"/>
      <c r="K10" s="62"/>
      <c r="L10" s="62"/>
      <c r="M10" s="62"/>
      <c r="N10" s="360"/>
      <c r="O10" s="360"/>
      <c r="P10" s="360"/>
      <c r="Q10" s="360"/>
      <c r="R10" s="360"/>
      <c r="S10" s="360"/>
      <c r="T10" s="360"/>
      <c r="U10" s="360"/>
      <c r="V10" s="360"/>
      <c r="W10" s="360"/>
      <c r="X10" s="360"/>
      <c r="Y10" s="360"/>
      <c r="Z10" s="360"/>
      <c r="AA10" s="360"/>
      <c r="AB10" s="360"/>
      <c r="AC10" s="360"/>
      <c r="AD10" s="360"/>
      <c r="AE10" s="360"/>
      <c r="AF10" s="360"/>
      <c r="AG10" s="360"/>
      <c r="AH10" s="360"/>
      <c r="AI10" s="372">
        <f t="shared" ref="AI10:AI14" si="4">SUM(N10:AH10)</f>
        <v>0</v>
      </c>
      <c r="AJ10" s="52"/>
      <c r="AK10" s="53"/>
    </row>
    <row r="11" spans="1:40" s="9" customFormat="1" ht="31.5" customHeight="1">
      <c r="B11" s="20"/>
      <c r="C11" s="445"/>
      <c r="D11" s="79"/>
      <c r="E11" s="15"/>
      <c r="F11" s="22" t="s">
        <v>78</v>
      </c>
      <c r="G11" s="61"/>
      <c r="H11" s="61"/>
      <c r="I11" s="28" t="s">
        <v>12</v>
      </c>
      <c r="J11" s="62"/>
      <c r="K11" s="62"/>
      <c r="L11" s="62"/>
      <c r="M11" s="62"/>
      <c r="N11" s="360"/>
      <c r="O11" s="360"/>
      <c r="P11" s="360"/>
      <c r="Q11" s="360"/>
      <c r="R11" s="360"/>
      <c r="S11" s="360"/>
      <c r="T11" s="360"/>
      <c r="U11" s="360"/>
      <c r="V11" s="360"/>
      <c r="W11" s="360"/>
      <c r="X11" s="360"/>
      <c r="Y11" s="360"/>
      <c r="Z11" s="360"/>
      <c r="AA11" s="360"/>
      <c r="AB11" s="360"/>
      <c r="AC11" s="360"/>
      <c r="AD11" s="360"/>
      <c r="AE11" s="360"/>
      <c r="AF11" s="360"/>
      <c r="AG11" s="360"/>
      <c r="AH11" s="360"/>
      <c r="AI11" s="373">
        <f t="shared" si="4"/>
        <v>0</v>
      </c>
      <c r="AJ11" s="52"/>
      <c r="AK11" s="53"/>
    </row>
    <row r="12" spans="1:40" s="9" customFormat="1" ht="31.5" customHeight="1">
      <c r="B12" s="20"/>
      <c r="C12" s="445"/>
      <c r="D12" s="79"/>
      <c r="E12" s="15"/>
      <c r="F12" s="22" t="s">
        <v>431</v>
      </c>
      <c r="G12" s="61"/>
      <c r="H12" s="61"/>
      <c r="I12" s="28" t="s">
        <v>12</v>
      </c>
      <c r="J12" s="62"/>
      <c r="K12" s="62"/>
      <c r="L12" s="62"/>
      <c r="M12" s="62"/>
      <c r="N12" s="360"/>
      <c r="O12" s="360"/>
      <c r="P12" s="360"/>
      <c r="Q12" s="360"/>
      <c r="R12" s="360"/>
      <c r="S12" s="360"/>
      <c r="T12" s="360"/>
      <c r="U12" s="360"/>
      <c r="V12" s="360"/>
      <c r="W12" s="360"/>
      <c r="X12" s="360"/>
      <c r="Y12" s="360"/>
      <c r="Z12" s="360"/>
      <c r="AA12" s="360"/>
      <c r="AB12" s="360"/>
      <c r="AC12" s="360"/>
      <c r="AD12" s="360"/>
      <c r="AE12" s="360"/>
      <c r="AF12" s="360"/>
      <c r="AG12" s="360"/>
      <c r="AH12" s="360"/>
      <c r="AI12" s="373">
        <f t="shared" si="4"/>
        <v>0</v>
      </c>
      <c r="AJ12" s="52"/>
      <c r="AK12" s="53"/>
    </row>
    <row r="13" spans="1:40" s="9" customFormat="1" ht="31.5" customHeight="1">
      <c r="B13" s="20"/>
      <c r="C13" s="445"/>
      <c r="D13" s="79"/>
      <c r="E13" s="15"/>
      <c r="F13" s="22" t="s">
        <v>79</v>
      </c>
      <c r="G13" s="61"/>
      <c r="H13" s="61"/>
      <c r="I13" s="28" t="s">
        <v>12</v>
      </c>
      <c r="J13" s="62"/>
      <c r="K13" s="62"/>
      <c r="L13" s="62"/>
      <c r="M13" s="62"/>
      <c r="N13" s="360"/>
      <c r="O13" s="360"/>
      <c r="P13" s="360"/>
      <c r="Q13" s="360"/>
      <c r="R13" s="360"/>
      <c r="S13" s="360"/>
      <c r="T13" s="360"/>
      <c r="U13" s="360"/>
      <c r="V13" s="360"/>
      <c r="W13" s="360"/>
      <c r="X13" s="360"/>
      <c r="Y13" s="360"/>
      <c r="Z13" s="360"/>
      <c r="AA13" s="360"/>
      <c r="AB13" s="360"/>
      <c r="AC13" s="360"/>
      <c r="AD13" s="360"/>
      <c r="AE13" s="360"/>
      <c r="AF13" s="360"/>
      <c r="AG13" s="360"/>
      <c r="AH13" s="360"/>
      <c r="AI13" s="373">
        <f t="shared" si="4"/>
        <v>0</v>
      </c>
      <c r="AJ13" s="52"/>
      <c r="AK13" s="53"/>
    </row>
    <row r="14" spans="1:40" s="9" customFormat="1" ht="31.5" customHeight="1" thickBot="1">
      <c r="B14" s="20"/>
      <c r="C14" s="445"/>
      <c r="D14" s="79"/>
      <c r="E14" s="16"/>
      <c r="F14" s="24" t="s">
        <v>49</v>
      </c>
      <c r="G14" s="66"/>
      <c r="H14" s="66"/>
      <c r="I14" s="33" t="s">
        <v>12</v>
      </c>
      <c r="J14" s="67"/>
      <c r="K14" s="67"/>
      <c r="L14" s="67"/>
      <c r="M14" s="67"/>
      <c r="N14" s="360"/>
      <c r="O14" s="360"/>
      <c r="P14" s="360"/>
      <c r="Q14" s="360"/>
      <c r="R14" s="360"/>
      <c r="S14" s="360"/>
      <c r="T14" s="360"/>
      <c r="U14" s="360"/>
      <c r="V14" s="360"/>
      <c r="W14" s="360"/>
      <c r="X14" s="360"/>
      <c r="Y14" s="360"/>
      <c r="Z14" s="360"/>
      <c r="AA14" s="360"/>
      <c r="AB14" s="360"/>
      <c r="AC14" s="360"/>
      <c r="AD14" s="360"/>
      <c r="AE14" s="360"/>
      <c r="AF14" s="360"/>
      <c r="AG14" s="360"/>
      <c r="AH14" s="360"/>
      <c r="AI14" s="374">
        <f t="shared" si="4"/>
        <v>0</v>
      </c>
      <c r="AJ14" s="20"/>
      <c r="AK14" s="68"/>
    </row>
    <row r="15" spans="1:40" s="9" customFormat="1" ht="31.5" customHeight="1">
      <c r="B15" s="20"/>
      <c r="C15" s="445"/>
      <c r="D15" s="79"/>
      <c r="E15" s="18" t="s">
        <v>75</v>
      </c>
      <c r="F15" s="19"/>
      <c r="G15" s="19"/>
      <c r="H15" s="19"/>
      <c r="I15" s="27" t="s">
        <v>12</v>
      </c>
      <c r="J15" s="69"/>
      <c r="K15" s="69"/>
      <c r="L15" s="69"/>
      <c r="M15" s="69"/>
      <c r="N15" s="359">
        <f>SUM(N16:N20)</f>
        <v>0</v>
      </c>
      <c r="O15" s="359">
        <f>SUM(O16:O20)</f>
        <v>0</v>
      </c>
      <c r="P15" s="359">
        <f t="shared" ref="P15:AF15" si="5">SUM(P16:P20)</f>
        <v>0</v>
      </c>
      <c r="Q15" s="359">
        <f t="shared" si="5"/>
        <v>0</v>
      </c>
      <c r="R15" s="359">
        <f t="shared" si="5"/>
        <v>0</v>
      </c>
      <c r="S15" s="359">
        <f t="shared" si="5"/>
        <v>0</v>
      </c>
      <c r="T15" s="359">
        <f t="shared" si="5"/>
        <v>0</v>
      </c>
      <c r="U15" s="359">
        <f t="shared" si="5"/>
        <v>0</v>
      </c>
      <c r="V15" s="359">
        <f t="shared" si="5"/>
        <v>0</v>
      </c>
      <c r="W15" s="359">
        <f t="shared" si="5"/>
        <v>0</v>
      </c>
      <c r="X15" s="359">
        <f t="shared" si="5"/>
        <v>0</v>
      </c>
      <c r="Y15" s="359">
        <f t="shared" si="5"/>
        <v>0</v>
      </c>
      <c r="Z15" s="359">
        <f t="shared" si="5"/>
        <v>0</v>
      </c>
      <c r="AA15" s="359">
        <f t="shared" si="5"/>
        <v>0</v>
      </c>
      <c r="AB15" s="359">
        <f t="shared" si="5"/>
        <v>0</v>
      </c>
      <c r="AC15" s="359">
        <f t="shared" si="5"/>
        <v>0</v>
      </c>
      <c r="AD15" s="359">
        <f t="shared" si="5"/>
        <v>0</v>
      </c>
      <c r="AE15" s="359">
        <f t="shared" si="5"/>
        <v>0</v>
      </c>
      <c r="AF15" s="359">
        <f t="shared" si="5"/>
        <v>0</v>
      </c>
      <c r="AG15" s="359">
        <f>SUM(AG16:AG20)</f>
        <v>0</v>
      </c>
      <c r="AH15" s="359">
        <f>SUM(AH16:AH20)</f>
        <v>0</v>
      </c>
      <c r="AI15" s="372">
        <f>SUM(N15:AH15)</f>
        <v>0</v>
      </c>
      <c r="AJ15" s="18"/>
      <c r="AK15" s="47"/>
    </row>
    <row r="16" spans="1:40" s="9" customFormat="1" ht="31.5" customHeight="1">
      <c r="B16" s="20"/>
      <c r="C16" s="445"/>
      <c r="D16" s="79"/>
      <c r="E16" s="20"/>
      <c r="F16" s="22" t="s">
        <v>432</v>
      </c>
      <c r="G16" s="61"/>
      <c r="H16" s="61"/>
      <c r="I16" s="28" t="s">
        <v>12</v>
      </c>
      <c r="J16" s="62"/>
      <c r="K16" s="62"/>
      <c r="L16" s="62"/>
      <c r="M16" s="62"/>
      <c r="N16" s="364"/>
      <c r="O16" s="364"/>
      <c r="P16" s="364"/>
      <c r="Q16" s="364"/>
      <c r="R16" s="364"/>
      <c r="S16" s="364"/>
      <c r="T16" s="364"/>
      <c r="U16" s="364"/>
      <c r="V16" s="364"/>
      <c r="W16" s="364"/>
      <c r="X16" s="364"/>
      <c r="Y16" s="364"/>
      <c r="Z16" s="364"/>
      <c r="AA16" s="364"/>
      <c r="AB16" s="364"/>
      <c r="AC16" s="364"/>
      <c r="AD16" s="364"/>
      <c r="AE16" s="364"/>
      <c r="AF16" s="364"/>
      <c r="AG16" s="364"/>
      <c r="AH16" s="364"/>
      <c r="AI16" s="372">
        <f t="shared" ref="AI16:AI20" si="6">SUM(N16:AH16)</f>
        <v>0</v>
      </c>
      <c r="AJ16" s="70"/>
      <c r="AK16" s="71"/>
    </row>
    <row r="17" spans="1:37" s="9" customFormat="1" ht="31.5" customHeight="1">
      <c r="B17" s="20"/>
      <c r="C17" s="445"/>
      <c r="D17" s="79"/>
      <c r="E17" s="20"/>
      <c r="F17" s="22" t="s">
        <v>109</v>
      </c>
      <c r="G17" s="61"/>
      <c r="H17" s="61"/>
      <c r="I17" s="28" t="s">
        <v>12</v>
      </c>
      <c r="J17" s="62"/>
      <c r="K17" s="62"/>
      <c r="L17" s="62"/>
      <c r="M17" s="62"/>
      <c r="N17" s="364"/>
      <c r="O17" s="364"/>
      <c r="P17" s="364"/>
      <c r="Q17" s="364"/>
      <c r="R17" s="364"/>
      <c r="S17" s="364"/>
      <c r="T17" s="364"/>
      <c r="U17" s="364"/>
      <c r="V17" s="364"/>
      <c r="W17" s="364"/>
      <c r="X17" s="364"/>
      <c r="Y17" s="364"/>
      <c r="Z17" s="364"/>
      <c r="AA17" s="364"/>
      <c r="AB17" s="364"/>
      <c r="AC17" s="364"/>
      <c r="AD17" s="364"/>
      <c r="AE17" s="364"/>
      <c r="AF17" s="364"/>
      <c r="AG17" s="364"/>
      <c r="AH17" s="364"/>
      <c r="AI17" s="372">
        <f t="shared" si="6"/>
        <v>0</v>
      </c>
      <c r="AJ17" s="70"/>
      <c r="AK17" s="71"/>
    </row>
    <row r="18" spans="1:37" s="9" customFormat="1" ht="31.5" customHeight="1">
      <c r="B18" s="20"/>
      <c r="C18" s="445"/>
      <c r="D18" s="79"/>
      <c r="E18" s="20"/>
      <c r="F18" s="22" t="s">
        <v>76</v>
      </c>
      <c r="G18" s="61"/>
      <c r="H18" s="61"/>
      <c r="I18" s="28" t="s">
        <v>12</v>
      </c>
      <c r="J18" s="62"/>
      <c r="K18" s="62"/>
      <c r="L18" s="62"/>
      <c r="M18" s="62"/>
      <c r="N18" s="364"/>
      <c r="O18" s="364"/>
      <c r="P18" s="364"/>
      <c r="Q18" s="364"/>
      <c r="R18" s="364"/>
      <c r="S18" s="364"/>
      <c r="T18" s="364"/>
      <c r="U18" s="364"/>
      <c r="V18" s="364"/>
      <c r="W18" s="364"/>
      <c r="X18" s="364"/>
      <c r="Y18" s="364"/>
      <c r="Z18" s="364"/>
      <c r="AA18" s="364"/>
      <c r="AB18" s="364"/>
      <c r="AC18" s="364"/>
      <c r="AD18" s="364"/>
      <c r="AE18" s="364"/>
      <c r="AF18" s="364"/>
      <c r="AG18" s="364"/>
      <c r="AH18" s="364"/>
      <c r="AI18" s="372">
        <f t="shared" si="6"/>
        <v>0</v>
      </c>
      <c r="AJ18" s="70"/>
      <c r="AK18" s="71"/>
    </row>
    <row r="19" spans="1:37" s="9" customFormat="1" ht="31.5" customHeight="1">
      <c r="B19" s="20"/>
      <c r="C19" s="445"/>
      <c r="D19" s="79"/>
      <c r="E19" s="20"/>
      <c r="F19" s="22" t="s">
        <v>77</v>
      </c>
      <c r="G19" s="61"/>
      <c r="H19" s="61"/>
      <c r="I19" s="28" t="s">
        <v>12</v>
      </c>
      <c r="J19" s="62"/>
      <c r="K19" s="62"/>
      <c r="L19" s="62"/>
      <c r="M19" s="62"/>
      <c r="N19" s="364"/>
      <c r="O19" s="364"/>
      <c r="P19" s="364"/>
      <c r="Q19" s="364"/>
      <c r="R19" s="364"/>
      <c r="S19" s="364"/>
      <c r="T19" s="364"/>
      <c r="U19" s="364"/>
      <c r="V19" s="364"/>
      <c r="W19" s="364"/>
      <c r="X19" s="364"/>
      <c r="Y19" s="364"/>
      <c r="Z19" s="364"/>
      <c r="AA19" s="364"/>
      <c r="AB19" s="364"/>
      <c r="AC19" s="364"/>
      <c r="AD19" s="364"/>
      <c r="AE19" s="364"/>
      <c r="AF19" s="364"/>
      <c r="AG19" s="364"/>
      <c r="AH19" s="364"/>
      <c r="AI19" s="372">
        <f t="shared" si="6"/>
        <v>0</v>
      </c>
      <c r="AJ19" s="70"/>
      <c r="AK19" s="71"/>
    </row>
    <row r="20" spans="1:37" s="9" customFormat="1" ht="31.5" customHeight="1" thickBot="1">
      <c r="B20" s="20"/>
      <c r="C20" s="445"/>
      <c r="D20" s="80"/>
      <c r="E20" s="25"/>
      <c r="F20" s="24" t="s">
        <v>49</v>
      </c>
      <c r="G20" s="66"/>
      <c r="H20" s="66"/>
      <c r="I20" s="33" t="s">
        <v>12</v>
      </c>
      <c r="J20" s="72"/>
      <c r="K20" s="72"/>
      <c r="L20" s="72"/>
      <c r="M20" s="72"/>
      <c r="N20" s="365"/>
      <c r="O20" s="365"/>
      <c r="P20" s="365"/>
      <c r="Q20" s="365"/>
      <c r="R20" s="365"/>
      <c r="S20" s="365"/>
      <c r="T20" s="365"/>
      <c r="U20" s="365"/>
      <c r="V20" s="365"/>
      <c r="W20" s="365"/>
      <c r="X20" s="365"/>
      <c r="Y20" s="365"/>
      <c r="Z20" s="365"/>
      <c r="AA20" s="365"/>
      <c r="AB20" s="365"/>
      <c r="AC20" s="365"/>
      <c r="AD20" s="365"/>
      <c r="AE20" s="365"/>
      <c r="AF20" s="365"/>
      <c r="AG20" s="365"/>
      <c r="AH20" s="365"/>
      <c r="AI20" s="374">
        <f t="shared" si="6"/>
        <v>0</v>
      </c>
      <c r="AJ20" s="73"/>
      <c r="AK20" s="74"/>
    </row>
    <row r="21" spans="1:37" s="9" customFormat="1" ht="31.5" customHeight="1" thickBot="1">
      <c r="B21" s="20"/>
      <c r="C21" s="445"/>
      <c r="D21" s="81" t="s">
        <v>86</v>
      </c>
      <c r="E21" s="82"/>
      <c r="F21" s="82"/>
      <c r="G21" s="82"/>
      <c r="H21" s="82"/>
      <c r="I21" s="27" t="s">
        <v>12</v>
      </c>
      <c r="J21" s="75"/>
      <c r="K21" s="75"/>
      <c r="L21" s="75"/>
      <c r="M21" s="75"/>
      <c r="N21" s="357">
        <f t="shared" ref="N21:AH21" si="7">SUM(N22,N27)</f>
        <v>0</v>
      </c>
      <c r="O21" s="357">
        <f t="shared" si="7"/>
        <v>0</v>
      </c>
      <c r="P21" s="357">
        <f t="shared" si="7"/>
        <v>0</v>
      </c>
      <c r="Q21" s="357">
        <f t="shared" si="7"/>
        <v>0</v>
      </c>
      <c r="R21" s="357">
        <f t="shared" si="7"/>
        <v>0</v>
      </c>
      <c r="S21" s="357">
        <f t="shared" si="7"/>
        <v>0</v>
      </c>
      <c r="T21" s="357">
        <f t="shared" si="7"/>
        <v>0</v>
      </c>
      <c r="U21" s="357">
        <f t="shared" si="7"/>
        <v>0</v>
      </c>
      <c r="V21" s="357">
        <f t="shared" si="7"/>
        <v>0</v>
      </c>
      <c r="W21" s="357">
        <f t="shared" si="7"/>
        <v>0</v>
      </c>
      <c r="X21" s="357">
        <f t="shared" si="7"/>
        <v>0</v>
      </c>
      <c r="Y21" s="357">
        <f t="shared" si="7"/>
        <v>0</v>
      </c>
      <c r="Z21" s="357">
        <f t="shared" si="7"/>
        <v>0</v>
      </c>
      <c r="AA21" s="357">
        <f t="shared" si="7"/>
        <v>0</v>
      </c>
      <c r="AB21" s="357">
        <f t="shared" si="7"/>
        <v>0</v>
      </c>
      <c r="AC21" s="357">
        <f t="shared" si="7"/>
        <v>0</v>
      </c>
      <c r="AD21" s="357">
        <f t="shared" si="7"/>
        <v>0</v>
      </c>
      <c r="AE21" s="357">
        <f t="shared" si="7"/>
        <v>0</v>
      </c>
      <c r="AF21" s="357">
        <f t="shared" si="7"/>
        <v>0</v>
      </c>
      <c r="AG21" s="357">
        <f t="shared" si="7"/>
        <v>0</v>
      </c>
      <c r="AH21" s="357">
        <f t="shared" si="7"/>
        <v>0</v>
      </c>
      <c r="AI21" s="375">
        <f t="shared" ref="AI21:AI33" si="8">SUM(N21:AH21)</f>
        <v>0</v>
      </c>
      <c r="AJ21" s="57"/>
      <c r="AK21" s="58"/>
    </row>
    <row r="22" spans="1:37" s="9" customFormat="1" ht="31.5" customHeight="1">
      <c r="B22" s="20"/>
      <c r="C22" s="445"/>
      <c r="D22" s="83"/>
      <c r="E22" s="18" t="s">
        <v>74</v>
      </c>
      <c r="F22" s="21"/>
      <c r="G22" s="21"/>
      <c r="H22" s="21"/>
      <c r="I22" s="31" t="s">
        <v>12</v>
      </c>
      <c r="J22" s="76"/>
      <c r="K22" s="76"/>
      <c r="L22" s="76"/>
      <c r="M22" s="76"/>
      <c r="N22" s="359">
        <f t="shared" ref="N22:AH22" si="9">SUM(N23:N26)</f>
        <v>0</v>
      </c>
      <c r="O22" s="359">
        <f t="shared" si="9"/>
        <v>0</v>
      </c>
      <c r="P22" s="359">
        <f t="shared" si="9"/>
        <v>0</v>
      </c>
      <c r="Q22" s="359">
        <f t="shared" si="9"/>
        <v>0</v>
      </c>
      <c r="R22" s="359">
        <f t="shared" si="9"/>
        <v>0</v>
      </c>
      <c r="S22" s="359">
        <f t="shared" si="9"/>
        <v>0</v>
      </c>
      <c r="T22" s="359">
        <f t="shared" si="9"/>
        <v>0</v>
      </c>
      <c r="U22" s="359">
        <f t="shared" si="9"/>
        <v>0</v>
      </c>
      <c r="V22" s="359">
        <f t="shared" si="9"/>
        <v>0</v>
      </c>
      <c r="W22" s="359">
        <f t="shared" si="9"/>
        <v>0</v>
      </c>
      <c r="X22" s="359">
        <f t="shared" si="9"/>
        <v>0</v>
      </c>
      <c r="Y22" s="359">
        <f t="shared" si="9"/>
        <v>0</v>
      </c>
      <c r="Z22" s="359">
        <f t="shared" si="9"/>
        <v>0</v>
      </c>
      <c r="AA22" s="359">
        <f t="shared" si="9"/>
        <v>0</v>
      </c>
      <c r="AB22" s="359">
        <f t="shared" si="9"/>
        <v>0</v>
      </c>
      <c r="AC22" s="359">
        <f t="shared" si="9"/>
        <v>0</v>
      </c>
      <c r="AD22" s="359">
        <f t="shared" si="9"/>
        <v>0</v>
      </c>
      <c r="AE22" s="359">
        <f t="shared" si="9"/>
        <v>0</v>
      </c>
      <c r="AF22" s="359">
        <f t="shared" si="9"/>
        <v>0</v>
      </c>
      <c r="AG22" s="359">
        <f t="shared" si="9"/>
        <v>0</v>
      </c>
      <c r="AH22" s="359">
        <f t="shared" si="9"/>
        <v>0</v>
      </c>
      <c r="AI22" s="372">
        <f t="shared" si="8"/>
        <v>0</v>
      </c>
      <c r="AJ22" s="59"/>
      <c r="AK22" s="60"/>
    </row>
    <row r="23" spans="1:37" s="9" customFormat="1" ht="31.5" customHeight="1">
      <c r="B23" s="20"/>
      <c r="C23" s="445"/>
      <c r="D23" s="83"/>
      <c r="E23" s="20"/>
      <c r="F23" s="22" t="s">
        <v>82</v>
      </c>
      <c r="G23" s="61"/>
      <c r="H23" s="61"/>
      <c r="I23" s="28" t="s">
        <v>12</v>
      </c>
      <c r="J23" s="62"/>
      <c r="K23" s="62"/>
      <c r="L23" s="62"/>
      <c r="M23" s="62"/>
      <c r="N23" s="360"/>
      <c r="O23" s="360"/>
      <c r="P23" s="360"/>
      <c r="Q23" s="360"/>
      <c r="R23" s="360"/>
      <c r="S23" s="360"/>
      <c r="T23" s="360"/>
      <c r="U23" s="360"/>
      <c r="V23" s="360"/>
      <c r="W23" s="360"/>
      <c r="X23" s="360"/>
      <c r="Y23" s="360"/>
      <c r="Z23" s="360"/>
      <c r="AA23" s="360"/>
      <c r="AB23" s="360"/>
      <c r="AC23" s="360"/>
      <c r="AD23" s="360"/>
      <c r="AE23" s="360"/>
      <c r="AF23" s="360"/>
      <c r="AG23" s="360"/>
      <c r="AH23" s="360"/>
      <c r="AI23" s="361">
        <f t="shared" si="8"/>
        <v>0</v>
      </c>
      <c r="AJ23" s="59"/>
      <c r="AK23" s="60"/>
    </row>
    <row r="24" spans="1:37" s="9" customFormat="1" ht="31.5" customHeight="1">
      <c r="A24" s="63"/>
      <c r="B24" s="20"/>
      <c r="C24" s="445"/>
      <c r="D24" s="83"/>
      <c r="E24" s="20"/>
      <c r="F24" s="23" t="s">
        <v>13</v>
      </c>
      <c r="G24" s="64"/>
      <c r="H24" s="64"/>
      <c r="I24" s="32" t="s">
        <v>12</v>
      </c>
      <c r="J24" s="62"/>
      <c r="K24" s="62"/>
      <c r="L24" s="62"/>
      <c r="M24" s="62"/>
      <c r="N24" s="360"/>
      <c r="O24" s="360"/>
      <c r="P24" s="360"/>
      <c r="Q24" s="360"/>
      <c r="R24" s="360"/>
      <c r="S24" s="360"/>
      <c r="T24" s="360"/>
      <c r="U24" s="360"/>
      <c r="V24" s="360"/>
      <c r="W24" s="360"/>
      <c r="X24" s="360"/>
      <c r="Y24" s="360"/>
      <c r="Z24" s="360"/>
      <c r="AA24" s="360"/>
      <c r="AB24" s="360"/>
      <c r="AC24" s="360"/>
      <c r="AD24" s="360"/>
      <c r="AE24" s="360"/>
      <c r="AF24" s="360"/>
      <c r="AG24" s="360"/>
      <c r="AH24" s="360"/>
      <c r="AI24" s="361">
        <f t="shared" si="8"/>
        <v>0</v>
      </c>
      <c r="AJ24" s="52"/>
      <c r="AK24" s="53"/>
    </row>
    <row r="25" spans="1:37" s="9" customFormat="1" ht="31.5" customHeight="1">
      <c r="B25" s="20"/>
      <c r="C25" s="445"/>
      <c r="D25" s="83"/>
      <c r="E25" s="15"/>
      <c r="F25" s="22" t="s">
        <v>78</v>
      </c>
      <c r="G25" s="61"/>
      <c r="H25" s="61"/>
      <c r="I25" s="28" t="s">
        <v>12</v>
      </c>
      <c r="J25" s="62"/>
      <c r="K25" s="62"/>
      <c r="L25" s="62"/>
      <c r="M25" s="62"/>
      <c r="N25" s="360"/>
      <c r="O25" s="360"/>
      <c r="P25" s="360"/>
      <c r="Q25" s="360"/>
      <c r="R25" s="360"/>
      <c r="S25" s="360"/>
      <c r="T25" s="360"/>
      <c r="U25" s="360"/>
      <c r="V25" s="360"/>
      <c r="W25" s="360"/>
      <c r="X25" s="360"/>
      <c r="Y25" s="360"/>
      <c r="Z25" s="360"/>
      <c r="AA25" s="360"/>
      <c r="AB25" s="360"/>
      <c r="AC25" s="360"/>
      <c r="AD25" s="360"/>
      <c r="AE25" s="360"/>
      <c r="AF25" s="360"/>
      <c r="AG25" s="360"/>
      <c r="AH25" s="360"/>
      <c r="AI25" s="362">
        <f t="shared" si="8"/>
        <v>0</v>
      </c>
      <c r="AJ25" s="52"/>
      <c r="AK25" s="53"/>
    </row>
    <row r="26" spans="1:37" s="9" customFormat="1" ht="31.5" customHeight="1" thickBot="1">
      <c r="B26" s="20"/>
      <c r="C26" s="445"/>
      <c r="D26" s="83"/>
      <c r="E26" s="16"/>
      <c r="F26" s="24" t="s">
        <v>49</v>
      </c>
      <c r="G26" s="66"/>
      <c r="H26" s="66"/>
      <c r="I26" s="33" t="s">
        <v>12</v>
      </c>
      <c r="J26" s="67"/>
      <c r="K26" s="67"/>
      <c r="L26" s="67"/>
      <c r="M26" s="67"/>
      <c r="N26" s="360"/>
      <c r="O26" s="360"/>
      <c r="P26" s="360"/>
      <c r="Q26" s="360"/>
      <c r="R26" s="360"/>
      <c r="S26" s="360"/>
      <c r="T26" s="360"/>
      <c r="U26" s="360"/>
      <c r="V26" s="360"/>
      <c r="W26" s="360"/>
      <c r="X26" s="360"/>
      <c r="Y26" s="360"/>
      <c r="Z26" s="360"/>
      <c r="AA26" s="360"/>
      <c r="AB26" s="360"/>
      <c r="AC26" s="360"/>
      <c r="AD26" s="360"/>
      <c r="AE26" s="360"/>
      <c r="AF26" s="360"/>
      <c r="AG26" s="360"/>
      <c r="AH26" s="360"/>
      <c r="AI26" s="363">
        <f t="shared" si="8"/>
        <v>0</v>
      </c>
      <c r="AJ26" s="20"/>
      <c r="AK26" s="68"/>
    </row>
    <row r="27" spans="1:37" s="9" customFormat="1" ht="31.5" customHeight="1">
      <c r="B27" s="20"/>
      <c r="C27" s="445"/>
      <c r="D27" s="83"/>
      <c r="E27" s="18" t="s">
        <v>75</v>
      </c>
      <c r="F27" s="19"/>
      <c r="G27" s="19"/>
      <c r="H27" s="19"/>
      <c r="I27" s="337" t="s">
        <v>348</v>
      </c>
      <c r="J27" s="69"/>
      <c r="K27" s="69"/>
      <c r="L27" s="69"/>
      <c r="M27" s="69"/>
      <c r="N27" s="359">
        <f t="shared" ref="N27:AG27" si="10">SUM(N28:N30)</f>
        <v>0</v>
      </c>
      <c r="O27" s="359">
        <f t="shared" si="10"/>
        <v>0</v>
      </c>
      <c r="P27" s="359">
        <f t="shared" si="10"/>
        <v>0</v>
      </c>
      <c r="Q27" s="359">
        <f t="shared" si="10"/>
        <v>0</v>
      </c>
      <c r="R27" s="359">
        <f t="shared" si="10"/>
        <v>0</v>
      </c>
      <c r="S27" s="359">
        <f t="shared" si="10"/>
        <v>0</v>
      </c>
      <c r="T27" s="359">
        <f t="shared" si="10"/>
        <v>0</v>
      </c>
      <c r="U27" s="359">
        <f t="shared" si="10"/>
        <v>0</v>
      </c>
      <c r="V27" s="359">
        <f t="shared" si="10"/>
        <v>0</v>
      </c>
      <c r="W27" s="359">
        <f t="shared" si="10"/>
        <v>0</v>
      </c>
      <c r="X27" s="359">
        <f t="shared" si="10"/>
        <v>0</v>
      </c>
      <c r="Y27" s="359">
        <f t="shared" si="10"/>
        <v>0</v>
      </c>
      <c r="Z27" s="359">
        <f t="shared" si="10"/>
        <v>0</v>
      </c>
      <c r="AA27" s="359">
        <f t="shared" si="10"/>
        <v>0</v>
      </c>
      <c r="AB27" s="359">
        <f t="shared" si="10"/>
        <v>0</v>
      </c>
      <c r="AC27" s="359">
        <f t="shared" si="10"/>
        <v>0</v>
      </c>
      <c r="AD27" s="359">
        <f t="shared" si="10"/>
        <v>0</v>
      </c>
      <c r="AE27" s="359">
        <f t="shared" si="10"/>
        <v>0</v>
      </c>
      <c r="AF27" s="359">
        <f t="shared" si="10"/>
        <v>0</v>
      </c>
      <c r="AG27" s="359">
        <f t="shared" si="10"/>
        <v>0</v>
      </c>
      <c r="AH27" s="359">
        <f>SUM(AH28:AH30)</f>
        <v>0</v>
      </c>
      <c r="AI27" s="366">
        <f t="shared" si="8"/>
        <v>0</v>
      </c>
      <c r="AJ27" s="18"/>
      <c r="AK27" s="47"/>
    </row>
    <row r="28" spans="1:37" s="9" customFormat="1" ht="31.5" customHeight="1">
      <c r="B28" s="20"/>
      <c r="C28" s="445"/>
      <c r="D28" s="83"/>
      <c r="E28" s="20"/>
      <c r="F28" s="22" t="s">
        <v>77</v>
      </c>
      <c r="G28" s="61"/>
      <c r="H28" s="61"/>
      <c r="I28" s="28" t="s">
        <v>12</v>
      </c>
      <c r="J28" s="62"/>
      <c r="K28" s="62"/>
      <c r="L28" s="62"/>
      <c r="M28" s="62"/>
      <c r="N28" s="364"/>
      <c r="O28" s="364"/>
      <c r="P28" s="364"/>
      <c r="Q28" s="364"/>
      <c r="R28" s="364"/>
      <c r="S28" s="364"/>
      <c r="T28" s="364"/>
      <c r="U28" s="364"/>
      <c r="V28" s="364"/>
      <c r="W28" s="364"/>
      <c r="X28" s="364"/>
      <c r="Y28" s="364"/>
      <c r="Z28" s="364"/>
      <c r="AA28" s="364"/>
      <c r="AB28" s="364"/>
      <c r="AC28" s="364"/>
      <c r="AD28" s="364"/>
      <c r="AE28" s="364"/>
      <c r="AF28" s="364"/>
      <c r="AG28" s="364"/>
      <c r="AH28" s="364"/>
      <c r="AI28" s="361">
        <f t="shared" si="8"/>
        <v>0</v>
      </c>
      <c r="AJ28" s="70"/>
      <c r="AK28" s="71"/>
    </row>
    <row r="29" spans="1:37" s="9" customFormat="1" ht="31.5" customHeight="1">
      <c r="B29" s="20"/>
      <c r="C29" s="445"/>
      <c r="D29" s="83"/>
      <c r="E29" s="20"/>
      <c r="F29" s="22" t="s">
        <v>427</v>
      </c>
      <c r="G29" s="61"/>
      <c r="H29" s="61"/>
      <c r="I29" s="28" t="s">
        <v>12</v>
      </c>
      <c r="J29" s="345"/>
      <c r="K29" s="345"/>
      <c r="L29" s="345"/>
      <c r="M29" s="345"/>
      <c r="N29" s="364"/>
      <c r="O29" s="364"/>
      <c r="P29" s="364"/>
      <c r="Q29" s="364"/>
      <c r="R29" s="364"/>
      <c r="S29" s="364"/>
      <c r="T29" s="364"/>
      <c r="U29" s="364"/>
      <c r="V29" s="364"/>
      <c r="W29" s="364"/>
      <c r="X29" s="364"/>
      <c r="Y29" s="364"/>
      <c r="Z29" s="364"/>
      <c r="AA29" s="364"/>
      <c r="AB29" s="364"/>
      <c r="AC29" s="364"/>
      <c r="AD29" s="364"/>
      <c r="AE29" s="364"/>
      <c r="AF29" s="364"/>
      <c r="AG29" s="364"/>
      <c r="AH29" s="364"/>
      <c r="AI29" s="367"/>
      <c r="AJ29" s="70"/>
      <c r="AK29" s="71"/>
    </row>
    <row r="30" spans="1:37" s="9" customFormat="1" ht="31.5" customHeight="1" thickBot="1">
      <c r="B30" s="20"/>
      <c r="C30" s="445"/>
      <c r="D30" s="83"/>
      <c r="E30" s="20"/>
      <c r="F30" s="23" t="s">
        <v>49</v>
      </c>
      <c r="I30" s="333" t="s">
        <v>12</v>
      </c>
      <c r="J30" s="345"/>
      <c r="K30" s="345"/>
      <c r="L30" s="345"/>
      <c r="M30" s="345"/>
      <c r="N30" s="364"/>
      <c r="O30" s="364"/>
      <c r="P30" s="364"/>
      <c r="Q30" s="364"/>
      <c r="R30" s="364"/>
      <c r="S30" s="364"/>
      <c r="T30" s="364"/>
      <c r="U30" s="364"/>
      <c r="V30" s="364"/>
      <c r="W30" s="364"/>
      <c r="X30" s="364"/>
      <c r="Y30" s="364"/>
      <c r="Z30" s="364"/>
      <c r="AA30" s="364"/>
      <c r="AB30" s="364"/>
      <c r="AC30" s="364"/>
      <c r="AD30" s="364"/>
      <c r="AE30" s="364"/>
      <c r="AF30" s="364"/>
      <c r="AG30" s="364"/>
      <c r="AH30" s="364"/>
      <c r="AI30" s="367">
        <f t="shared" si="8"/>
        <v>0</v>
      </c>
      <c r="AJ30" s="70"/>
      <c r="AK30" s="71"/>
    </row>
    <row r="31" spans="1:37" s="34" customFormat="1" ht="25.5" customHeight="1">
      <c r="B31" s="454"/>
      <c r="C31" s="446" t="s">
        <v>364</v>
      </c>
      <c r="D31" s="449"/>
      <c r="E31" s="450"/>
      <c r="F31" s="450"/>
      <c r="G31" s="450"/>
      <c r="H31" s="450"/>
      <c r="I31" s="331" t="s">
        <v>348</v>
      </c>
      <c r="J31" s="69"/>
      <c r="K31" s="69"/>
      <c r="L31" s="69"/>
      <c r="M31" s="69"/>
      <c r="N31" s="359">
        <f t="shared" ref="N31:AG31" si="11">SUM(N32:N33)</f>
        <v>0</v>
      </c>
      <c r="O31" s="359">
        <f t="shared" si="11"/>
        <v>0</v>
      </c>
      <c r="P31" s="359">
        <f t="shared" si="11"/>
        <v>0</v>
      </c>
      <c r="Q31" s="359">
        <f t="shared" si="11"/>
        <v>0</v>
      </c>
      <c r="R31" s="359">
        <f t="shared" si="11"/>
        <v>0</v>
      </c>
      <c r="S31" s="359">
        <f t="shared" si="11"/>
        <v>0</v>
      </c>
      <c r="T31" s="359">
        <f t="shared" si="11"/>
        <v>0</v>
      </c>
      <c r="U31" s="359">
        <f t="shared" si="11"/>
        <v>0</v>
      </c>
      <c r="V31" s="359">
        <f t="shared" si="11"/>
        <v>0</v>
      </c>
      <c r="W31" s="359">
        <f t="shared" si="11"/>
        <v>0</v>
      </c>
      <c r="X31" s="359">
        <f t="shared" si="11"/>
        <v>0</v>
      </c>
      <c r="Y31" s="359">
        <f t="shared" si="11"/>
        <v>0</v>
      </c>
      <c r="Z31" s="359">
        <f t="shared" si="11"/>
        <v>0</v>
      </c>
      <c r="AA31" s="359">
        <f t="shared" si="11"/>
        <v>0</v>
      </c>
      <c r="AB31" s="359">
        <f t="shared" si="11"/>
        <v>0</v>
      </c>
      <c r="AC31" s="359">
        <f t="shared" si="11"/>
        <v>0</v>
      </c>
      <c r="AD31" s="359">
        <f t="shared" si="11"/>
        <v>0</v>
      </c>
      <c r="AE31" s="359">
        <f t="shared" si="11"/>
        <v>0</v>
      </c>
      <c r="AF31" s="359">
        <f t="shared" si="11"/>
        <v>0</v>
      </c>
      <c r="AG31" s="359">
        <f t="shared" si="11"/>
        <v>0</v>
      </c>
      <c r="AH31" s="359">
        <f>SUM(AH32:AH33)</f>
        <v>0</v>
      </c>
      <c r="AI31" s="368">
        <f t="shared" si="8"/>
        <v>0</v>
      </c>
      <c r="AJ31" s="331"/>
      <c r="AK31" s="332"/>
    </row>
    <row r="32" spans="1:37" s="34" customFormat="1" ht="31.5" customHeight="1">
      <c r="B32" s="454"/>
      <c r="C32" s="447"/>
      <c r="D32" s="22" t="s">
        <v>347</v>
      </c>
      <c r="E32" s="344"/>
      <c r="F32" s="61"/>
      <c r="G32" s="65"/>
      <c r="H32" s="65"/>
      <c r="I32" s="340" t="s">
        <v>348</v>
      </c>
      <c r="J32" s="341"/>
      <c r="K32" s="342"/>
      <c r="L32" s="342"/>
      <c r="M32" s="342"/>
      <c r="N32" s="349"/>
      <c r="O32" s="349"/>
      <c r="P32" s="349"/>
      <c r="Q32" s="349"/>
      <c r="R32" s="349"/>
      <c r="S32" s="349"/>
      <c r="T32" s="349"/>
      <c r="U32" s="349"/>
      <c r="V32" s="349"/>
      <c r="W32" s="349"/>
      <c r="X32" s="349"/>
      <c r="Y32" s="349"/>
      <c r="Z32" s="349"/>
      <c r="AA32" s="349"/>
      <c r="AB32" s="349"/>
      <c r="AC32" s="349"/>
      <c r="AD32" s="349"/>
      <c r="AE32" s="349"/>
      <c r="AF32" s="349"/>
      <c r="AG32" s="349"/>
      <c r="AH32" s="350"/>
      <c r="AI32" s="369">
        <f t="shared" si="8"/>
        <v>0</v>
      </c>
      <c r="AJ32" s="337"/>
      <c r="AK32" s="343"/>
    </row>
    <row r="33" spans="2:37" s="34" customFormat="1" ht="31.5" customHeight="1" thickBot="1">
      <c r="B33" s="455"/>
      <c r="C33" s="448"/>
      <c r="D33" s="338" t="s">
        <v>365</v>
      </c>
      <c r="E33" s="111"/>
      <c r="F33" s="334"/>
      <c r="G33" s="334"/>
      <c r="H33" s="334"/>
      <c r="I33" s="29" t="s">
        <v>348</v>
      </c>
      <c r="J33" s="335"/>
      <c r="K33" s="336"/>
      <c r="L33" s="336"/>
      <c r="M33" s="336"/>
      <c r="N33" s="351"/>
      <c r="O33" s="351"/>
      <c r="P33" s="351"/>
      <c r="Q33" s="351"/>
      <c r="R33" s="351"/>
      <c r="S33" s="351"/>
      <c r="T33" s="351"/>
      <c r="U33" s="351"/>
      <c r="V33" s="351"/>
      <c r="W33" s="351"/>
      <c r="X33" s="351"/>
      <c r="Y33" s="351"/>
      <c r="Z33" s="351"/>
      <c r="AA33" s="351"/>
      <c r="AB33" s="351"/>
      <c r="AC33" s="351"/>
      <c r="AD33" s="351"/>
      <c r="AE33" s="351"/>
      <c r="AF33" s="351"/>
      <c r="AG33" s="351"/>
      <c r="AH33" s="352"/>
      <c r="AI33" s="370">
        <f t="shared" si="8"/>
        <v>0</v>
      </c>
      <c r="AJ33" s="111"/>
      <c r="AK33" s="339"/>
    </row>
    <row r="34" spans="2:37" s="34" customFormat="1" ht="14.25">
      <c r="B34" s="9" t="s">
        <v>430</v>
      </c>
      <c r="D34" s="9"/>
      <c r="E34" s="9"/>
      <c r="F34" s="9"/>
      <c r="G34" s="9"/>
      <c r="H34" s="9"/>
      <c r="I34" s="11"/>
      <c r="J34" s="11"/>
    </row>
    <row r="35" spans="2:37" s="5" customFormat="1" ht="18" customHeight="1">
      <c r="B35" s="140"/>
      <c r="C35" s="141"/>
      <c r="D35" s="146"/>
      <c r="E35" s="124"/>
      <c r="F35" s="127"/>
      <c r="G35" s="127"/>
      <c r="H35" s="127"/>
      <c r="I35" s="127"/>
      <c r="J35" s="127"/>
      <c r="K35" s="127"/>
      <c r="L35" s="127"/>
      <c r="M35" s="127"/>
      <c r="N35" s="127"/>
      <c r="O35" s="127"/>
      <c r="P35" s="127"/>
      <c r="Q35" s="127"/>
      <c r="R35" s="127"/>
      <c r="S35" s="127"/>
      <c r="T35" s="127"/>
      <c r="U35" s="127"/>
      <c r="V35" s="127"/>
      <c r="W35" s="127"/>
      <c r="X35" s="127"/>
      <c r="Y35" s="127"/>
      <c r="Z35" s="127"/>
      <c r="AA35" s="127"/>
      <c r="AB35" s="141"/>
    </row>
    <row r="36" spans="2:37" s="5" customFormat="1" ht="18" customHeight="1">
      <c r="B36" s="140"/>
      <c r="C36" s="141"/>
      <c r="D36" s="146"/>
      <c r="E36" s="124"/>
      <c r="F36" s="126"/>
      <c r="G36" s="126"/>
      <c r="H36" s="126"/>
      <c r="I36" s="126"/>
      <c r="J36" s="126"/>
      <c r="K36" s="126"/>
      <c r="L36" s="126"/>
      <c r="M36" s="126"/>
      <c r="N36" s="126"/>
      <c r="O36" s="126"/>
      <c r="P36" s="126"/>
      <c r="Q36" s="126"/>
      <c r="R36" s="126"/>
      <c r="S36" s="126"/>
      <c r="T36" s="126"/>
      <c r="U36" s="126"/>
      <c r="V36" s="126"/>
      <c r="W36" s="126"/>
      <c r="X36" s="126"/>
      <c r="Y36" s="126"/>
      <c r="Z36" s="126"/>
      <c r="AA36" s="127"/>
      <c r="AB36" s="141"/>
    </row>
    <row r="37" spans="2:37" s="5" customFormat="1" ht="18" customHeight="1">
      <c r="B37" s="140"/>
      <c r="C37" s="141"/>
      <c r="D37" s="146"/>
      <c r="E37" s="124"/>
      <c r="F37" s="127"/>
      <c r="G37" s="127"/>
      <c r="H37" s="127"/>
      <c r="I37" s="127"/>
      <c r="J37" s="127"/>
      <c r="K37" s="127"/>
      <c r="L37" s="127"/>
      <c r="M37" s="127"/>
      <c r="N37" s="127"/>
      <c r="O37" s="127"/>
      <c r="P37" s="127"/>
      <c r="Q37" s="127"/>
      <c r="R37" s="127"/>
      <c r="S37" s="127"/>
      <c r="T37" s="127"/>
      <c r="U37" s="127"/>
      <c r="V37" s="127"/>
      <c r="W37" s="127"/>
      <c r="X37" s="127"/>
      <c r="Y37" s="127"/>
      <c r="Z37" s="127"/>
      <c r="AA37" s="127"/>
      <c r="AB37" s="141"/>
    </row>
    <row r="38" spans="2:37" s="5" customFormat="1" ht="18" customHeight="1">
      <c r="B38" s="6"/>
      <c r="C38" s="6"/>
      <c r="D38" s="125"/>
      <c r="E38" s="124"/>
      <c r="F38" s="127"/>
      <c r="G38" s="127"/>
      <c r="H38" s="127"/>
      <c r="I38" s="127"/>
      <c r="J38" s="127"/>
      <c r="K38" s="127"/>
      <c r="L38" s="127"/>
      <c r="M38" s="127"/>
      <c r="N38" s="127"/>
      <c r="O38" s="127"/>
      <c r="P38" s="127"/>
      <c r="Q38" s="127"/>
      <c r="R38" s="127"/>
      <c r="S38" s="127"/>
      <c r="T38" s="127"/>
      <c r="U38" s="127"/>
      <c r="V38" s="127"/>
      <c r="W38" s="127"/>
      <c r="X38" s="127"/>
      <c r="Y38" s="127"/>
      <c r="Z38" s="127"/>
      <c r="AA38" s="127"/>
      <c r="AB38" s="141"/>
    </row>
    <row r="39" spans="2:37" s="5" customFormat="1" ht="18" customHeight="1">
      <c r="B39" s="6"/>
      <c r="C39" s="6"/>
      <c r="D39" s="125"/>
      <c r="E39" s="124"/>
      <c r="F39" s="127"/>
      <c r="G39" s="127"/>
      <c r="H39" s="127"/>
      <c r="I39" s="127"/>
      <c r="J39" s="127"/>
      <c r="K39" s="127"/>
      <c r="L39" s="127"/>
      <c r="M39" s="127"/>
      <c r="N39" s="127"/>
      <c r="O39" s="127"/>
      <c r="P39" s="127"/>
      <c r="Q39" s="127"/>
      <c r="R39" s="127"/>
      <c r="S39" s="127"/>
      <c r="T39" s="127"/>
      <c r="U39" s="127"/>
      <c r="V39" s="127"/>
      <c r="W39" s="127"/>
      <c r="X39" s="127"/>
      <c r="Y39" s="127"/>
      <c r="Z39" s="127"/>
      <c r="AA39" s="127"/>
      <c r="AB39" s="141"/>
    </row>
    <row r="40" spans="2:37" s="5" customFormat="1" ht="18" customHeight="1">
      <c r="B40" s="6"/>
      <c r="C40" s="6"/>
      <c r="D40" s="6"/>
      <c r="E40" s="124"/>
      <c r="F40" s="127"/>
      <c r="G40" s="127"/>
      <c r="H40" s="127"/>
      <c r="I40" s="127"/>
      <c r="J40" s="127"/>
      <c r="K40" s="127"/>
      <c r="L40" s="127"/>
      <c r="M40" s="127"/>
      <c r="N40" s="127"/>
      <c r="O40" s="127"/>
      <c r="P40" s="127"/>
      <c r="Q40" s="127"/>
      <c r="R40" s="127"/>
      <c r="S40" s="127"/>
      <c r="T40" s="127"/>
      <c r="U40" s="127"/>
      <c r="V40" s="127"/>
      <c r="W40" s="127"/>
      <c r="X40" s="127"/>
      <c r="Y40" s="127"/>
      <c r="Z40" s="127"/>
      <c r="AA40" s="127"/>
      <c r="AB40" s="141"/>
    </row>
    <row r="41" spans="2:37" s="5" customFormat="1" ht="18" customHeight="1">
      <c r="B41" s="6"/>
      <c r="C41" s="6"/>
      <c r="D41" s="6"/>
      <c r="E41" s="124"/>
      <c r="F41" s="127"/>
      <c r="G41" s="127"/>
      <c r="H41" s="127"/>
      <c r="I41" s="127"/>
      <c r="J41" s="127"/>
      <c r="K41" s="127"/>
      <c r="L41" s="127"/>
      <c r="M41" s="127"/>
      <c r="N41" s="127"/>
      <c r="O41" s="127"/>
      <c r="P41" s="127"/>
      <c r="Q41" s="127"/>
      <c r="R41" s="127"/>
      <c r="S41" s="127"/>
      <c r="T41" s="127"/>
      <c r="U41" s="127"/>
      <c r="V41" s="127"/>
      <c r="W41" s="127"/>
      <c r="X41" s="127"/>
      <c r="Y41" s="127"/>
      <c r="Z41" s="127"/>
      <c r="AA41" s="127"/>
      <c r="AB41" s="141"/>
    </row>
    <row r="42" spans="2:37" ht="18" customHeight="1">
      <c r="B42" s="130"/>
      <c r="C42" s="131"/>
      <c r="D42" s="132"/>
      <c r="E42" s="124"/>
      <c r="F42" s="133"/>
      <c r="G42" s="133"/>
      <c r="H42" s="133"/>
      <c r="I42" s="133"/>
      <c r="J42" s="133"/>
      <c r="K42" s="133"/>
      <c r="L42" s="133"/>
      <c r="M42" s="133"/>
      <c r="N42" s="133"/>
      <c r="O42" s="133"/>
      <c r="P42" s="133"/>
      <c r="Q42" s="133"/>
      <c r="R42" s="133"/>
      <c r="S42" s="133"/>
      <c r="T42" s="133"/>
      <c r="U42" s="133"/>
      <c r="V42" s="133"/>
      <c r="W42" s="133"/>
      <c r="X42" s="133"/>
      <c r="Y42" s="133"/>
      <c r="Z42" s="133"/>
      <c r="AA42" s="133"/>
    </row>
    <row r="43" spans="2:37" ht="18" customHeight="1">
      <c r="B43" s="683"/>
      <c r="C43" s="131"/>
      <c r="D43" s="132"/>
    </row>
    <row r="44" spans="2:37" ht="18" customHeight="1">
      <c r="C44" s="131"/>
      <c r="D44" s="132"/>
    </row>
    <row r="45" spans="2:37" ht="18" customHeight="1">
      <c r="C45" s="131"/>
      <c r="D45" s="132"/>
    </row>
    <row r="46" spans="2:37" ht="18" customHeight="1">
      <c r="C46" s="131"/>
    </row>
    <row r="47" spans="2:37" ht="18" customHeight="1">
      <c r="C47" s="134"/>
    </row>
    <row r="48" spans="2:37" s="5" customFormat="1" ht="26.45" customHeight="1">
      <c r="B48" s="4"/>
      <c r="E48" s="6"/>
      <c r="F48" s="6"/>
      <c r="G48" s="6"/>
      <c r="H48" s="6"/>
      <c r="I48" s="6"/>
      <c r="J48" s="6"/>
      <c r="K48" s="6"/>
      <c r="L48" s="6"/>
      <c r="M48" s="6"/>
      <c r="N48" s="6"/>
      <c r="O48" s="6"/>
      <c r="P48" s="6"/>
      <c r="Q48" s="6"/>
      <c r="R48" s="6"/>
      <c r="S48" s="6"/>
      <c r="T48" s="6"/>
      <c r="U48" s="6"/>
      <c r="V48" s="6"/>
      <c r="W48" s="6"/>
      <c r="X48" s="6"/>
      <c r="Y48" s="6"/>
      <c r="Z48" s="6"/>
      <c r="AA48" s="6"/>
    </row>
    <row r="49" spans="1:28" s="5" customFormat="1" ht="18" customHeight="1">
      <c r="A49" s="119"/>
      <c r="B49" s="6"/>
      <c r="C49" s="120"/>
      <c r="AA49" s="121"/>
    </row>
    <row r="50" spans="1:28" s="5" customFormat="1" ht="18" customHeight="1">
      <c r="A50" s="122"/>
      <c r="B50" s="6"/>
      <c r="C50" s="147"/>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39"/>
    </row>
    <row r="51" spans="1:28" s="6" customFormat="1" ht="39.950000000000003" customHeight="1">
      <c r="B51" s="147"/>
      <c r="C51" s="147"/>
      <c r="D51" s="147"/>
      <c r="E51" s="123"/>
      <c r="F51" s="124"/>
      <c r="G51" s="124"/>
      <c r="H51" s="124"/>
      <c r="I51" s="124"/>
      <c r="J51" s="124"/>
      <c r="K51" s="124"/>
      <c r="L51" s="124"/>
      <c r="M51" s="124"/>
      <c r="N51" s="124"/>
      <c r="O51" s="124"/>
      <c r="P51" s="124"/>
      <c r="Q51" s="124"/>
      <c r="R51" s="124"/>
      <c r="S51" s="124"/>
      <c r="T51" s="124"/>
      <c r="U51" s="124"/>
      <c r="V51" s="124"/>
      <c r="W51" s="124"/>
      <c r="X51" s="124"/>
      <c r="Y51" s="124"/>
      <c r="Z51" s="124"/>
      <c r="AB51" s="139"/>
    </row>
    <row r="52" spans="1:28" s="5" customFormat="1" ht="18" customHeight="1">
      <c r="A52" s="125"/>
      <c r="B52" s="140"/>
      <c r="C52" s="141"/>
      <c r="D52" s="142"/>
      <c r="E52" s="6"/>
      <c r="F52" s="126"/>
      <c r="G52" s="126"/>
      <c r="H52" s="126"/>
      <c r="I52" s="126"/>
      <c r="J52" s="126"/>
      <c r="K52" s="126"/>
      <c r="L52" s="126"/>
      <c r="M52" s="126"/>
      <c r="N52" s="126"/>
      <c r="O52" s="126"/>
      <c r="P52" s="126"/>
      <c r="Q52" s="126"/>
      <c r="R52" s="126"/>
      <c r="S52" s="126"/>
      <c r="T52" s="126"/>
      <c r="U52" s="126"/>
      <c r="V52" s="126"/>
      <c r="W52" s="126"/>
      <c r="X52" s="126"/>
      <c r="Y52" s="126"/>
      <c r="Z52" s="126"/>
      <c r="AA52" s="127"/>
      <c r="AB52" s="141"/>
    </row>
    <row r="53" spans="1:28" s="5" customFormat="1" ht="18" customHeight="1">
      <c r="A53" s="128"/>
      <c r="B53" s="140"/>
      <c r="C53" s="141"/>
      <c r="D53" s="142"/>
      <c r="E53" s="6"/>
      <c r="F53" s="127"/>
      <c r="G53" s="127"/>
      <c r="H53" s="127"/>
      <c r="I53" s="127"/>
      <c r="J53" s="127"/>
      <c r="K53" s="127"/>
      <c r="L53" s="127"/>
      <c r="M53" s="127"/>
      <c r="N53" s="127"/>
      <c r="O53" s="127"/>
      <c r="P53" s="127"/>
      <c r="Q53" s="127"/>
      <c r="R53" s="127"/>
      <c r="S53" s="127"/>
      <c r="T53" s="127"/>
      <c r="U53" s="127"/>
      <c r="V53" s="127"/>
      <c r="W53" s="127"/>
      <c r="X53" s="127"/>
      <c r="Y53" s="127"/>
      <c r="Z53" s="127"/>
      <c r="AA53" s="127"/>
      <c r="AB53" s="141"/>
    </row>
    <row r="54" spans="1:28" s="5" customFormat="1" ht="18" customHeight="1">
      <c r="A54" s="129"/>
      <c r="B54" s="140"/>
      <c r="C54" s="143"/>
      <c r="D54" s="144"/>
      <c r="E54" s="124"/>
      <c r="F54" s="126"/>
      <c r="G54" s="126"/>
      <c r="H54" s="126"/>
      <c r="I54" s="126"/>
      <c r="J54" s="126"/>
      <c r="K54" s="126"/>
      <c r="L54" s="126"/>
      <c r="M54" s="126"/>
      <c r="N54" s="126"/>
      <c r="O54" s="126"/>
      <c r="P54" s="126"/>
      <c r="Q54" s="126"/>
      <c r="R54" s="126"/>
      <c r="S54" s="126"/>
      <c r="T54" s="126"/>
      <c r="U54" s="126"/>
      <c r="V54" s="126"/>
      <c r="W54" s="126"/>
      <c r="X54" s="126"/>
      <c r="Y54" s="126"/>
      <c r="Z54" s="126"/>
      <c r="AA54" s="127"/>
      <c r="AB54" s="143"/>
    </row>
    <row r="55" spans="1:28" s="5" customFormat="1" ht="18" customHeight="1">
      <c r="B55" s="140"/>
      <c r="C55" s="143"/>
      <c r="D55" s="144"/>
      <c r="E55" s="124"/>
      <c r="F55" s="127"/>
      <c r="G55" s="127"/>
      <c r="H55" s="127"/>
      <c r="I55" s="127"/>
      <c r="J55" s="127"/>
      <c r="K55" s="127"/>
      <c r="L55" s="127"/>
      <c r="M55" s="127"/>
      <c r="N55" s="127"/>
      <c r="O55" s="127"/>
      <c r="P55" s="127"/>
      <c r="Q55" s="127"/>
      <c r="R55" s="127"/>
      <c r="S55" s="127"/>
      <c r="T55" s="127"/>
      <c r="U55" s="127"/>
      <c r="V55" s="127"/>
      <c r="W55" s="127"/>
      <c r="X55" s="127"/>
      <c r="Y55" s="127"/>
      <c r="Z55" s="127"/>
      <c r="AA55" s="127"/>
      <c r="AB55" s="143"/>
    </row>
    <row r="56" spans="1:28" s="5" customFormat="1" ht="18" customHeight="1">
      <c r="B56" s="140"/>
      <c r="C56" s="141"/>
      <c r="D56" s="142"/>
      <c r="E56" s="124"/>
      <c r="F56" s="126"/>
      <c r="G56" s="126"/>
      <c r="H56" s="126"/>
      <c r="I56" s="126"/>
      <c r="J56" s="126"/>
      <c r="K56" s="126"/>
      <c r="L56" s="126"/>
      <c r="M56" s="126"/>
      <c r="N56" s="126"/>
      <c r="O56" s="126"/>
      <c r="P56" s="126"/>
      <c r="Q56" s="126"/>
      <c r="R56" s="126"/>
      <c r="S56" s="126"/>
      <c r="T56" s="126"/>
      <c r="U56" s="126"/>
      <c r="V56" s="126"/>
      <c r="W56" s="126"/>
      <c r="X56" s="126"/>
      <c r="Y56" s="126"/>
      <c r="Z56" s="126"/>
      <c r="AA56" s="127"/>
      <c r="AB56" s="141"/>
    </row>
    <row r="57" spans="1:28" s="5" customFormat="1" ht="18" customHeight="1">
      <c r="B57" s="140"/>
      <c r="C57" s="141"/>
      <c r="D57" s="142"/>
      <c r="E57" s="124"/>
      <c r="F57" s="127"/>
      <c r="G57" s="127"/>
      <c r="H57" s="127"/>
      <c r="I57" s="127"/>
      <c r="J57" s="127"/>
      <c r="K57" s="127"/>
      <c r="L57" s="127"/>
      <c r="M57" s="127"/>
      <c r="N57" s="127"/>
      <c r="O57" s="127"/>
      <c r="P57" s="127"/>
      <c r="Q57" s="127"/>
      <c r="R57" s="127"/>
      <c r="S57" s="127"/>
      <c r="T57" s="127"/>
      <c r="U57" s="127"/>
      <c r="V57" s="127"/>
      <c r="W57" s="127"/>
      <c r="X57" s="127"/>
      <c r="Y57" s="127"/>
      <c r="Z57" s="127"/>
      <c r="AA57" s="127"/>
      <c r="AB57" s="141"/>
    </row>
    <row r="58" spans="1:28" s="5" customFormat="1" ht="18" customHeight="1">
      <c r="B58" s="140"/>
      <c r="C58" s="141"/>
      <c r="D58" s="142"/>
      <c r="E58" s="124"/>
      <c r="F58" s="126"/>
      <c r="G58" s="126"/>
      <c r="H58" s="126"/>
      <c r="I58" s="126"/>
      <c r="J58" s="126"/>
      <c r="K58" s="126"/>
      <c r="L58" s="126"/>
      <c r="M58" s="126"/>
      <c r="N58" s="126"/>
      <c r="O58" s="126"/>
      <c r="P58" s="126"/>
      <c r="Q58" s="126"/>
      <c r="R58" s="126"/>
      <c r="S58" s="126"/>
      <c r="T58" s="126"/>
      <c r="U58" s="126"/>
      <c r="V58" s="126"/>
      <c r="W58" s="126"/>
      <c r="X58" s="126"/>
      <c r="Y58" s="126"/>
      <c r="Z58" s="126"/>
      <c r="AA58" s="127"/>
      <c r="AB58" s="141"/>
    </row>
    <row r="59" spans="1:28" s="5" customFormat="1" ht="18" customHeight="1">
      <c r="B59" s="140"/>
      <c r="C59" s="141"/>
      <c r="D59" s="142"/>
      <c r="E59" s="124"/>
      <c r="F59" s="127"/>
      <c r="G59" s="127"/>
      <c r="H59" s="127"/>
      <c r="I59" s="127"/>
      <c r="J59" s="127"/>
      <c r="K59" s="127"/>
      <c r="L59" s="127"/>
      <c r="M59" s="127"/>
      <c r="N59" s="127"/>
      <c r="O59" s="127"/>
      <c r="P59" s="127"/>
      <c r="Q59" s="127"/>
      <c r="R59" s="127"/>
      <c r="S59" s="127"/>
      <c r="T59" s="127"/>
      <c r="U59" s="127"/>
      <c r="V59" s="127"/>
      <c r="W59" s="127"/>
      <c r="X59" s="127"/>
      <c r="Y59" s="127"/>
      <c r="Z59" s="127"/>
      <c r="AA59" s="127"/>
      <c r="AB59" s="141"/>
    </row>
    <row r="60" spans="1:28" s="5" customFormat="1" ht="18" customHeight="1">
      <c r="B60" s="140"/>
      <c r="C60" s="143"/>
      <c r="D60" s="144"/>
      <c r="E60" s="124"/>
      <c r="F60" s="126"/>
      <c r="G60" s="126"/>
      <c r="H60" s="126"/>
      <c r="I60" s="126"/>
      <c r="J60" s="126"/>
      <c r="K60" s="126"/>
      <c r="L60" s="126"/>
      <c r="M60" s="126"/>
      <c r="N60" s="126"/>
      <c r="O60" s="126"/>
      <c r="P60" s="126"/>
      <c r="Q60" s="126"/>
      <c r="R60" s="126"/>
      <c r="S60" s="126"/>
      <c r="T60" s="126"/>
      <c r="U60" s="126"/>
      <c r="V60" s="126"/>
      <c r="W60" s="126"/>
      <c r="X60" s="126"/>
      <c r="Y60" s="126"/>
      <c r="Z60" s="126"/>
      <c r="AA60" s="127"/>
      <c r="AB60" s="143"/>
    </row>
    <row r="61" spans="1:28" s="5" customFormat="1" ht="18" customHeight="1">
      <c r="B61" s="140"/>
      <c r="C61" s="143"/>
      <c r="D61" s="144"/>
      <c r="E61" s="124"/>
      <c r="F61" s="127"/>
      <c r="G61" s="127"/>
      <c r="H61" s="127"/>
      <c r="I61" s="127"/>
      <c r="J61" s="127"/>
      <c r="K61" s="127"/>
      <c r="L61" s="127"/>
      <c r="M61" s="127"/>
      <c r="N61" s="127"/>
      <c r="O61" s="127"/>
      <c r="P61" s="127"/>
      <c r="Q61" s="127"/>
      <c r="R61" s="127"/>
      <c r="S61" s="127"/>
      <c r="T61" s="127"/>
      <c r="U61" s="127"/>
      <c r="V61" s="127"/>
      <c r="W61" s="127"/>
      <c r="X61" s="127"/>
      <c r="Y61" s="127"/>
      <c r="Z61" s="127"/>
      <c r="AA61" s="127"/>
      <c r="AB61" s="143"/>
    </row>
    <row r="62" spans="1:28" s="5" customFormat="1" ht="18" customHeight="1">
      <c r="B62" s="140"/>
      <c r="C62" s="141"/>
      <c r="D62" s="142"/>
      <c r="E62" s="124"/>
      <c r="F62" s="126"/>
      <c r="G62" s="126"/>
      <c r="H62" s="126"/>
      <c r="I62" s="126"/>
      <c r="J62" s="126"/>
      <c r="K62" s="126"/>
      <c r="L62" s="126"/>
      <c r="M62" s="126"/>
      <c r="N62" s="126"/>
      <c r="O62" s="126"/>
      <c r="P62" s="126"/>
      <c r="Q62" s="126"/>
      <c r="R62" s="126"/>
      <c r="S62" s="126"/>
      <c r="T62" s="126"/>
      <c r="U62" s="126"/>
      <c r="V62" s="126"/>
      <c r="W62" s="126"/>
      <c r="X62" s="126"/>
      <c r="Y62" s="126"/>
      <c r="Z62" s="126"/>
      <c r="AA62" s="127"/>
      <c r="AB62" s="141"/>
    </row>
    <row r="63" spans="1:28" s="5" customFormat="1" ht="18" customHeight="1">
      <c r="B63" s="140"/>
      <c r="C63" s="141"/>
      <c r="D63" s="142"/>
      <c r="E63" s="124"/>
      <c r="F63" s="127"/>
      <c r="G63" s="127"/>
      <c r="H63" s="127"/>
      <c r="I63" s="127"/>
      <c r="J63" s="127"/>
      <c r="K63" s="127"/>
      <c r="L63" s="127"/>
      <c r="M63" s="127"/>
      <c r="N63" s="127"/>
      <c r="O63" s="127"/>
      <c r="P63" s="127"/>
      <c r="Q63" s="127"/>
      <c r="R63" s="127"/>
      <c r="S63" s="127"/>
      <c r="T63" s="127"/>
      <c r="U63" s="127"/>
      <c r="V63" s="127"/>
      <c r="W63" s="127"/>
      <c r="X63" s="127"/>
      <c r="Y63" s="127"/>
      <c r="Z63" s="127"/>
      <c r="AA63" s="127"/>
      <c r="AB63" s="141"/>
    </row>
    <row r="64" spans="1:28" s="5" customFormat="1" ht="18" customHeight="1">
      <c r="B64" s="140"/>
      <c r="C64" s="141"/>
      <c r="D64" s="142"/>
      <c r="E64" s="124"/>
      <c r="F64" s="126"/>
      <c r="G64" s="126"/>
      <c r="H64" s="126"/>
      <c r="I64" s="126"/>
      <c r="J64" s="126"/>
      <c r="K64" s="126"/>
      <c r="L64" s="126"/>
      <c r="M64" s="126"/>
      <c r="N64" s="126"/>
      <c r="O64" s="126"/>
      <c r="P64" s="126"/>
      <c r="Q64" s="126"/>
      <c r="R64" s="126"/>
      <c r="S64" s="126"/>
      <c r="T64" s="126"/>
      <c r="U64" s="126"/>
      <c r="V64" s="126"/>
      <c r="W64" s="126"/>
      <c r="X64" s="126"/>
      <c r="Y64" s="126"/>
      <c r="Z64" s="126"/>
      <c r="AA64" s="127"/>
      <c r="AB64" s="141"/>
    </row>
    <row r="65" spans="2:28" s="5" customFormat="1" ht="18" customHeight="1">
      <c r="B65" s="140"/>
      <c r="C65" s="141"/>
      <c r="D65" s="142"/>
      <c r="E65" s="124"/>
      <c r="F65" s="127"/>
      <c r="G65" s="127"/>
      <c r="H65" s="127"/>
      <c r="I65" s="127"/>
      <c r="J65" s="127"/>
      <c r="K65" s="127"/>
      <c r="L65" s="127"/>
      <c r="M65" s="127"/>
      <c r="N65" s="127"/>
      <c r="O65" s="127"/>
      <c r="P65" s="127"/>
      <c r="Q65" s="127"/>
      <c r="R65" s="127"/>
      <c r="S65" s="127"/>
      <c r="T65" s="127"/>
      <c r="U65" s="127"/>
      <c r="V65" s="127"/>
      <c r="W65" s="127"/>
      <c r="X65" s="127"/>
      <c r="Y65" s="127"/>
      <c r="Z65" s="127"/>
      <c r="AA65" s="127"/>
      <c r="AB65" s="141"/>
    </row>
    <row r="66" spans="2:28" s="5" customFormat="1" ht="18" customHeight="1">
      <c r="B66" s="140"/>
      <c r="C66" s="141"/>
      <c r="D66" s="145"/>
      <c r="E66" s="124"/>
      <c r="F66" s="126"/>
      <c r="G66" s="126"/>
      <c r="H66" s="126"/>
      <c r="I66" s="126"/>
      <c r="J66" s="126"/>
      <c r="K66" s="126"/>
      <c r="L66" s="126"/>
      <c r="M66" s="126"/>
      <c r="N66" s="126"/>
      <c r="O66" s="126"/>
      <c r="P66" s="126"/>
      <c r="Q66" s="126"/>
      <c r="R66" s="126"/>
      <c r="S66" s="126"/>
      <c r="T66" s="126"/>
      <c r="U66" s="126"/>
      <c r="V66" s="126"/>
      <c r="W66" s="126"/>
      <c r="X66" s="126"/>
      <c r="Y66" s="126"/>
      <c r="Z66" s="126"/>
      <c r="AA66" s="127"/>
      <c r="AB66" s="141"/>
    </row>
    <row r="67" spans="2:28" s="5" customFormat="1" ht="18" customHeight="1">
      <c r="B67" s="140"/>
      <c r="C67" s="141"/>
      <c r="D67" s="145"/>
      <c r="E67" s="124"/>
      <c r="F67" s="127"/>
      <c r="G67" s="127"/>
      <c r="H67" s="127"/>
      <c r="I67" s="127"/>
      <c r="J67" s="127"/>
      <c r="K67" s="127"/>
      <c r="L67" s="127"/>
      <c r="M67" s="127"/>
      <c r="N67" s="127"/>
      <c r="O67" s="127"/>
      <c r="P67" s="127"/>
      <c r="Q67" s="127"/>
      <c r="R67" s="127"/>
      <c r="S67" s="127"/>
      <c r="T67" s="127"/>
      <c r="U67" s="127"/>
      <c r="V67" s="127"/>
      <c r="W67" s="127"/>
      <c r="X67" s="127"/>
      <c r="Y67" s="127"/>
      <c r="Z67" s="127"/>
      <c r="AA67" s="127"/>
      <c r="AB67" s="141"/>
    </row>
    <row r="68" spans="2:28" s="5" customFormat="1" ht="18" customHeight="1">
      <c r="B68" s="140"/>
      <c r="C68" s="141"/>
      <c r="D68" s="145"/>
      <c r="E68" s="124"/>
      <c r="F68" s="126"/>
      <c r="G68" s="126"/>
      <c r="H68" s="126"/>
      <c r="I68" s="126"/>
      <c r="J68" s="126"/>
      <c r="K68" s="126"/>
      <c r="L68" s="126"/>
      <c r="M68" s="126"/>
      <c r="N68" s="126"/>
      <c r="O68" s="126"/>
      <c r="P68" s="126"/>
      <c r="Q68" s="126"/>
      <c r="R68" s="126"/>
      <c r="S68" s="126"/>
      <c r="T68" s="126"/>
      <c r="U68" s="126"/>
      <c r="V68" s="126"/>
      <c r="W68" s="126"/>
      <c r="X68" s="126"/>
      <c r="Y68" s="126"/>
      <c r="Z68" s="126"/>
      <c r="AA68" s="127"/>
      <c r="AB68" s="141"/>
    </row>
    <row r="69" spans="2:28" s="5" customFormat="1" ht="18" customHeight="1">
      <c r="B69" s="140"/>
      <c r="C69" s="141"/>
      <c r="D69" s="145"/>
      <c r="E69" s="124"/>
      <c r="F69" s="127"/>
      <c r="G69" s="127"/>
      <c r="H69" s="127"/>
      <c r="I69" s="127"/>
      <c r="J69" s="127"/>
      <c r="K69" s="127"/>
      <c r="L69" s="127"/>
      <c r="M69" s="127"/>
      <c r="N69" s="127"/>
      <c r="O69" s="127"/>
      <c r="P69" s="127"/>
      <c r="Q69" s="127"/>
      <c r="R69" s="127"/>
      <c r="S69" s="127"/>
      <c r="T69" s="127"/>
      <c r="U69" s="127"/>
      <c r="V69" s="127"/>
      <c r="W69" s="127"/>
      <c r="X69" s="127"/>
      <c r="Y69" s="127"/>
      <c r="Z69" s="127"/>
      <c r="AA69" s="127"/>
      <c r="AB69" s="141"/>
    </row>
    <row r="70" spans="2:28" s="5" customFormat="1" ht="18" customHeight="1">
      <c r="B70" s="135"/>
      <c r="C70" s="135"/>
      <c r="D70" s="135"/>
      <c r="E70" s="135"/>
      <c r="F70" s="136"/>
      <c r="G70" s="136"/>
      <c r="H70" s="136"/>
      <c r="I70" s="136"/>
      <c r="J70" s="136"/>
      <c r="K70" s="136"/>
      <c r="L70" s="136"/>
      <c r="M70" s="136"/>
      <c r="N70" s="136"/>
      <c r="O70" s="136"/>
      <c r="P70" s="136"/>
      <c r="Q70" s="136"/>
      <c r="R70" s="136"/>
      <c r="S70" s="136"/>
      <c r="T70" s="127"/>
      <c r="U70" s="127"/>
      <c r="V70" s="127"/>
      <c r="W70" s="127"/>
      <c r="X70" s="127"/>
      <c r="Y70" s="127"/>
      <c r="Z70" s="127"/>
      <c r="AA70" s="127"/>
      <c r="AB70" s="141"/>
    </row>
    <row r="71" spans="2:28" s="5" customFormat="1" ht="18" customHeight="1">
      <c r="B71" s="135"/>
      <c r="C71" s="135"/>
      <c r="D71" s="135"/>
      <c r="E71" s="135"/>
      <c r="F71" s="136"/>
      <c r="G71" s="136"/>
      <c r="H71" s="136"/>
      <c r="I71" s="136"/>
      <c r="J71" s="136"/>
      <c r="K71" s="136"/>
      <c r="L71" s="136"/>
      <c r="M71" s="136"/>
      <c r="N71" s="136"/>
      <c r="O71" s="136"/>
      <c r="P71" s="136"/>
      <c r="Q71" s="136"/>
      <c r="R71" s="136"/>
      <c r="S71" s="136"/>
      <c r="T71" s="127"/>
      <c r="U71" s="127"/>
      <c r="V71" s="127"/>
      <c r="W71" s="127"/>
      <c r="X71" s="127"/>
      <c r="Y71" s="127"/>
      <c r="Z71" s="127"/>
      <c r="AA71" s="127"/>
      <c r="AB71" s="141"/>
    </row>
    <row r="72" spans="2:28" ht="18" customHeight="1">
      <c r="B72" s="137"/>
      <c r="C72" s="131"/>
      <c r="D72" s="132"/>
      <c r="E72" s="135"/>
      <c r="F72" s="138"/>
      <c r="G72" s="138"/>
      <c r="H72" s="138"/>
      <c r="I72" s="138"/>
      <c r="J72" s="138"/>
      <c r="K72" s="138"/>
      <c r="L72" s="138"/>
      <c r="M72" s="138"/>
      <c r="N72" s="138"/>
      <c r="O72" s="138"/>
      <c r="P72" s="138"/>
      <c r="Q72" s="138"/>
      <c r="R72" s="138"/>
      <c r="S72" s="138"/>
      <c r="T72" s="133"/>
      <c r="U72" s="133"/>
      <c r="V72" s="133"/>
      <c r="W72" s="133"/>
      <c r="X72" s="133"/>
      <c r="Y72" s="133"/>
      <c r="Z72" s="133"/>
      <c r="AA72" s="133"/>
    </row>
    <row r="73" spans="2:28" ht="18" customHeight="1">
      <c r="B73" s="7"/>
      <c r="C73" s="131"/>
      <c r="D73" s="132"/>
      <c r="E73" s="139"/>
      <c r="F73" s="7"/>
      <c r="G73" s="7"/>
      <c r="H73" s="7"/>
      <c r="I73" s="7"/>
      <c r="J73" s="7"/>
      <c r="K73" s="7"/>
      <c r="L73" s="7"/>
      <c r="M73" s="7"/>
      <c r="N73" s="7"/>
      <c r="O73" s="7"/>
      <c r="P73" s="7"/>
      <c r="Q73" s="7"/>
      <c r="R73" s="7"/>
      <c r="S73" s="7"/>
    </row>
    <row r="74" spans="2:28" ht="18" customHeight="1">
      <c r="B74" s="132"/>
      <c r="C74" s="131"/>
      <c r="D74" s="132"/>
      <c r="E74" s="139"/>
      <c r="F74" s="7"/>
      <c r="G74" s="7"/>
      <c r="H74" s="7"/>
      <c r="I74" s="7"/>
      <c r="J74" s="7"/>
      <c r="K74" s="7"/>
      <c r="L74" s="7"/>
      <c r="M74" s="7"/>
      <c r="N74" s="7"/>
      <c r="O74" s="7"/>
      <c r="P74" s="7"/>
      <c r="Q74" s="7"/>
      <c r="R74" s="7"/>
      <c r="S74" s="7"/>
    </row>
    <row r="75" spans="2:28" ht="18" customHeight="1">
      <c r="B75" s="132"/>
      <c r="C75" s="131"/>
      <c r="D75" s="132"/>
      <c r="E75" s="139"/>
      <c r="F75" s="7"/>
      <c r="G75" s="7"/>
      <c r="H75" s="7"/>
      <c r="I75" s="7"/>
      <c r="J75" s="7"/>
      <c r="K75" s="7"/>
      <c r="L75" s="7"/>
      <c r="M75" s="7"/>
      <c r="N75" s="7"/>
      <c r="O75" s="7"/>
      <c r="P75" s="7"/>
      <c r="Q75" s="7"/>
      <c r="R75" s="7"/>
      <c r="S75" s="7"/>
    </row>
    <row r="76" spans="2:28" ht="18" customHeight="1">
      <c r="B76" s="132"/>
      <c r="C76" s="131"/>
      <c r="D76" s="132"/>
      <c r="E76" s="139"/>
      <c r="F76" s="7"/>
      <c r="G76" s="7"/>
      <c r="H76" s="7"/>
      <c r="I76" s="7"/>
      <c r="J76" s="7"/>
      <c r="K76" s="7"/>
      <c r="L76" s="7"/>
      <c r="M76" s="7"/>
      <c r="N76" s="7"/>
      <c r="O76" s="7"/>
      <c r="P76" s="7"/>
      <c r="Q76" s="7"/>
      <c r="R76" s="7"/>
      <c r="S76" s="7"/>
    </row>
  </sheetData>
  <protectedRanges>
    <protectedRange sqref="C69:E69 AB52:AB71 C35:Z37 AB35:AB41 C52:Z68" name="範囲1_1"/>
    <protectedRange sqref="H32:AI34 J21:AH21 A33:A34 B34 D32 D34:G34 C33:D33 F32:F33 I31:AI31 A25:A30 D25:F30 J25:AI30 I5:M6 J7:AH7 J11:AI20 H25:I30 H7:I10 J8:AI10 D7:F10 A7:A10 H11:I24 J22:AI24 D11:F24 A11:A24" name="範囲1_4"/>
  </protectedRanges>
  <mergeCells count="3">
    <mergeCell ref="B3:I4"/>
    <mergeCell ref="AI3:AI4"/>
    <mergeCell ref="AJ3:AK4"/>
  </mergeCells>
  <phoneticPr fontId="3"/>
  <pageMargins left="0.39370078740157483" right="0.39370078740157483" top="0.39370078740157483" bottom="0.39370078740157483" header="0.19685039370078741" footer="0.19685039370078741"/>
  <pageSetup paperSize="8" scale="48" fitToHeight="0" orientation="landscape" r:id="rId1"/>
  <headerFooter>
    <oddHeader xml:space="preserve">&amp;R
</oddHeader>
  </headerFooter>
  <rowBreaks count="1" manualBreakCount="1">
    <brk id="47" min="1" max="2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FB7E4-5644-482E-A07A-06E1F919A086}">
  <sheetPr>
    <pageSetUpPr fitToPage="1"/>
  </sheetPr>
  <dimension ref="A1:AB86"/>
  <sheetViews>
    <sheetView showGridLines="0" view="pageBreakPreview" zoomScale="55" zoomScaleNormal="29" zoomScaleSheetLayoutView="55" workbookViewId="0"/>
  </sheetViews>
  <sheetFormatPr defaultRowHeight="14.25"/>
  <cols>
    <col min="1" max="1" width="9.375" style="5" bestFit="1" customWidth="1"/>
    <col min="2" max="2" width="3.5" style="6" customWidth="1"/>
    <col min="3" max="3" width="20.5" style="6" customWidth="1"/>
    <col min="4" max="4" width="25.5" style="6" customWidth="1"/>
    <col min="5" max="5" width="11.5" style="6" customWidth="1"/>
    <col min="6" max="25" width="10.5" style="5" bestFit="1" customWidth="1"/>
    <col min="26" max="26" width="9.25" style="5" bestFit="1" customWidth="1"/>
    <col min="27" max="27" width="12.125" style="5" bestFit="1" customWidth="1"/>
    <col min="28" max="28" width="36.875" style="5" customWidth="1"/>
    <col min="29" max="257" width="8.75" style="5"/>
    <col min="258" max="258" width="9.375" style="5" bestFit="1" customWidth="1"/>
    <col min="259" max="259" width="3.5" style="5" customWidth="1"/>
    <col min="260" max="260" width="20.5" style="5" customWidth="1"/>
    <col min="261" max="261" width="16" style="5" customWidth="1"/>
    <col min="262" max="262" width="9.5" style="5" customWidth="1"/>
    <col min="263" max="282" width="7.625" style="5" customWidth="1"/>
    <col min="283" max="283" width="10.125" style="5" customWidth="1"/>
    <col min="284" max="513" width="8.75" style="5"/>
    <col min="514" max="514" width="9.375" style="5" bestFit="1" customWidth="1"/>
    <col min="515" max="515" width="3.5" style="5" customWidth="1"/>
    <col min="516" max="516" width="20.5" style="5" customWidth="1"/>
    <col min="517" max="517" width="16" style="5" customWidth="1"/>
    <col min="518" max="518" width="9.5" style="5" customWidth="1"/>
    <col min="519" max="538" width="7.625" style="5" customWidth="1"/>
    <col min="539" max="539" width="10.125" style="5" customWidth="1"/>
    <col min="540" max="769" width="8.75" style="5"/>
    <col min="770" max="770" width="9.375" style="5" bestFit="1" customWidth="1"/>
    <col min="771" max="771" width="3.5" style="5" customWidth="1"/>
    <col min="772" max="772" width="20.5" style="5" customWidth="1"/>
    <col min="773" max="773" width="16" style="5" customWidth="1"/>
    <col min="774" max="774" width="9.5" style="5" customWidth="1"/>
    <col min="775" max="794" width="7.625" style="5" customWidth="1"/>
    <col min="795" max="795" width="10.125" style="5" customWidth="1"/>
    <col min="796" max="1025" width="8.75" style="5"/>
    <col min="1026" max="1026" width="9.375" style="5" bestFit="1" customWidth="1"/>
    <col min="1027" max="1027" width="3.5" style="5" customWidth="1"/>
    <col min="1028" max="1028" width="20.5" style="5" customWidth="1"/>
    <col min="1029" max="1029" width="16" style="5" customWidth="1"/>
    <col min="1030" max="1030" width="9.5" style="5" customWidth="1"/>
    <col min="1031" max="1050" width="7.625" style="5" customWidth="1"/>
    <col min="1051" max="1051" width="10.125" style="5" customWidth="1"/>
    <col min="1052" max="1281" width="8.75" style="5"/>
    <col min="1282" max="1282" width="9.375" style="5" bestFit="1" customWidth="1"/>
    <col min="1283" max="1283" width="3.5" style="5" customWidth="1"/>
    <col min="1284" max="1284" width="20.5" style="5" customWidth="1"/>
    <col min="1285" max="1285" width="16" style="5" customWidth="1"/>
    <col min="1286" max="1286" width="9.5" style="5" customWidth="1"/>
    <col min="1287" max="1306" width="7.625" style="5" customWidth="1"/>
    <col min="1307" max="1307" width="10.125" style="5" customWidth="1"/>
    <col min="1308" max="1537" width="8.75" style="5"/>
    <col min="1538" max="1538" width="9.375" style="5" bestFit="1" customWidth="1"/>
    <col min="1539" max="1539" width="3.5" style="5" customWidth="1"/>
    <col min="1540" max="1540" width="20.5" style="5" customWidth="1"/>
    <col min="1541" max="1541" width="16" style="5" customWidth="1"/>
    <col min="1542" max="1542" width="9.5" style="5" customWidth="1"/>
    <col min="1543" max="1562" width="7.625" style="5" customWidth="1"/>
    <col min="1563" max="1563" width="10.125" style="5" customWidth="1"/>
    <col min="1564" max="1793" width="8.75" style="5"/>
    <col min="1794" max="1794" width="9.375" style="5" bestFit="1" customWidth="1"/>
    <col min="1795" max="1795" width="3.5" style="5" customWidth="1"/>
    <col min="1796" max="1796" width="20.5" style="5" customWidth="1"/>
    <col min="1797" max="1797" width="16" style="5" customWidth="1"/>
    <col min="1798" max="1798" width="9.5" style="5" customWidth="1"/>
    <col min="1799" max="1818" width="7.625" style="5" customWidth="1"/>
    <col min="1819" max="1819" width="10.125" style="5" customWidth="1"/>
    <col min="1820" max="2049" width="8.75" style="5"/>
    <col min="2050" max="2050" width="9.375" style="5" bestFit="1" customWidth="1"/>
    <col min="2051" max="2051" width="3.5" style="5" customWidth="1"/>
    <col min="2052" max="2052" width="20.5" style="5" customWidth="1"/>
    <col min="2053" max="2053" width="16" style="5" customWidth="1"/>
    <col min="2054" max="2054" width="9.5" style="5" customWidth="1"/>
    <col min="2055" max="2074" width="7.625" style="5" customWidth="1"/>
    <col min="2075" max="2075" width="10.125" style="5" customWidth="1"/>
    <col min="2076" max="2305" width="8.75" style="5"/>
    <col min="2306" max="2306" width="9.375" style="5" bestFit="1" customWidth="1"/>
    <col min="2307" max="2307" width="3.5" style="5" customWidth="1"/>
    <col min="2308" max="2308" width="20.5" style="5" customWidth="1"/>
    <col min="2309" max="2309" width="16" style="5" customWidth="1"/>
    <col min="2310" max="2310" width="9.5" style="5" customWidth="1"/>
    <col min="2311" max="2330" width="7.625" style="5" customWidth="1"/>
    <col min="2331" max="2331" width="10.125" style="5" customWidth="1"/>
    <col min="2332" max="2561" width="8.75" style="5"/>
    <col min="2562" max="2562" width="9.375" style="5" bestFit="1" customWidth="1"/>
    <col min="2563" max="2563" width="3.5" style="5" customWidth="1"/>
    <col min="2564" max="2564" width="20.5" style="5" customWidth="1"/>
    <col min="2565" max="2565" width="16" style="5" customWidth="1"/>
    <col min="2566" max="2566" width="9.5" style="5" customWidth="1"/>
    <col min="2567" max="2586" width="7.625" style="5" customWidth="1"/>
    <col min="2587" max="2587" width="10.125" style="5" customWidth="1"/>
    <col min="2588" max="2817" width="8.75" style="5"/>
    <col min="2818" max="2818" width="9.375" style="5" bestFit="1" customWidth="1"/>
    <col min="2819" max="2819" width="3.5" style="5" customWidth="1"/>
    <col min="2820" max="2820" width="20.5" style="5" customWidth="1"/>
    <col min="2821" max="2821" width="16" style="5" customWidth="1"/>
    <col min="2822" max="2822" width="9.5" style="5" customWidth="1"/>
    <col min="2823" max="2842" width="7.625" style="5" customWidth="1"/>
    <col min="2843" max="2843" width="10.125" style="5" customWidth="1"/>
    <col min="2844" max="3073" width="8.75" style="5"/>
    <col min="3074" max="3074" width="9.375" style="5" bestFit="1" customWidth="1"/>
    <col min="3075" max="3075" width="3.5" style="5" customWidth="1"/>
    <col min="3076" max="3076" width="20.5" style="5" customWidth="1"/>
    <col min="3077" max="3077" width="16" style="5" customWidth="1"/>
    <col min="3078" max="3078" width="9.5" style="5" customWidth="1"/>
    <col min="3079" max="3098" width="7.625" style="5" customWidth="1"/>
    <col min="3099" max="3099" width="10.125" style="5" customWidth="1"/>
    <col min="3100" max="3329" width="8.75" style="5"/>
    <col min="3330" max="3330" width="9.375" style="5" bestFit="1" customWidth="1"/>
    <col min="3331" max="3331" width="3.5" style="5" customWidth="1"/>
    <col min="3332" max="3332" width="20.5" style="5" customWidth="1"/>
    <col min="3333" max="3333" width="16" style="5" customWidth="1"/>
    <col min="3334" max="3334" width="9.5" style="5" customWidth="1"/>
    <col min="3335" max="3354" width="7.625" style="5" customWidth="1"/>
    <col min="3355" max="3355" width="10.125" style="5" customWidth="1"/>
    <col min="3356" max="3585" width="8.75" style="5"/>
    <col min="3586" max="3586" width="9.375" style="5" bestFit="1" customWidth="1"/>
    <col min="3587" max="3587" width="3.5" style="5" customWidth="1"/>
    <col min="3588" max="3588" width="20.5" style="5" customWidth="1"/>
    <col min="3589" max="3589" width="16" style="5" customWidth="1"/>
    <col min="3590" max="3590" width="9.5" style="5" customWidth="1"/>
    <col min="3591" max="3610" width="7.625" style="5" customWidth="1"/>
    <col min="3611" max="3611" width="10.125" style="5" customWidth="1"/>
    <col min="3612" max="3841" width="8.75" style="5"/>
    <col min="3842" max="3842" width="9.375" style="5" bestFit="1" customWidth="1"/>
    <col min="3843" max="3843" width="3.5" style="5" customWidth="1"/>
    <col min="3844" max="3844" width="20.5" style="5" customWidth="1"/>
    <col min="3845" max="3845" width="16" style="5" customWidth="1"/>
    <col min="3846" max="3846" width="9.5" style="5" customWidth="1"/>
    <col min="3847" max="3866" width="7.625" style="5" customWidth="1"/>
    <col min="3867" max="3867" width="10.125" style="5" customWidth="1"/>
    <col min="3868" max="4097" width="8.75" style="5"/>
    <col min="4098" max="4098" width="9.375" style="5" bestFit="1" customWidth="1"/>
    <col min="4099" max="4099" width="3.5" style="5" customWidth="1"/>
    <col min="4100" max="4100" width="20.5" style="5" customWidth="1"/>
    <col min="4101" max="4101" width="16" style="5" customWidth="1"/>
    <col min="4102" max="4102" width="9.5" style="5" customWidth="1"/>
    <col min="4103" max="4122" width="7.625" style="5" customWidth="1"/>
    <col min="4123" max="4123" width="10.125" style="5" customWidth="1"/>
    <col min="4124" max="4353" width="8.75" style="5"/>
    <col min="4354" max="4354" width="9.375" style="5" bestFit="1" customWidth="1"/>
    <col min="4355" max="4355" width="3.5" style="5" customWidth="1"/>
    <col min="4356" max="4356" width="20.5" style="5" customWidth="1"/>
    <col min="4357" max="4357" width="16" style="5" customWidth="1"/>
    <col min="4358" max="4358" width="9.5" style="5" customWidth="1"/>
    <col min="4359" max="4378" width="7.625" style="5" customWidth="1"/>
    <col min="4379" max="4379" width="10.125" style="5" customWidth="1"/>
    <col min="4380" max="4609" width="8.75" style="5"/>
    <col min="4610" max="4610" width="9.375" style="5" bestFit="1" customWidth="1"/>
    <col min="4611" max="4611" width="3.5" style="5" customWidth="1"/>
    <col min="4612" max="4612" width="20.5" style="5" customWidth="1"/>
    <col min="4613" max="4613" width="16" style="5" customWidth="1"/>
    <col min="4614" max="4614" width="9.5" style="5" customWidth="1"/>
    <col min="4615" max="4634" width="7.625" style="5" customWidth="1"/>
    <col min="4635" max="4635" width="10.125" style="5" customWidth="1"/>
    <col min="4636" max="4865" width="8.75" style="5"/>
    <col min="4866" max="4866" width="9.375" style="5" bestFit="1" customWidth="1"/>
    <col min="4867" max="4867" width="3.5" style="5" customWidth="1"/>
    <col min="4868" max="4868" width="20.5" style="5" customWidth="1"/>
    <col min="4869" max="4869" width="16" style="5" customWidth="1"/>
    <col min="4870" max="4870" width="9.5" style="5" customWidth="1"/>
    <col min="4871" max="4890" width="7.625" style="5" customWidth="1"/>
    <col min="4891" max="4891" width="10.125" style="5" customWidth="1"/>
    <col min="4892" max="5121" width="8.75" style="5"/>
    <col min="5122" max="5122" width="9.375" style="5" bestFit="1" customWidth="1"/>
    <col min="5123" max="5123" width="3.5" style="5" customWidth="1"/>
    <col min="5124" max="5124" width="20.5" style="5" customWidth="1"/>
    <col min="5125" max="5125" width="16" style="5" customWidth="1"/>
    <col min="5126" max="5126" width="9.5" style="5" customWidth="1"/>
    <col min="5127" max="5146" width="7.625" style="5" customWidth="1"/>
    <col min="5147" max="5147" width="10.125" style="5" customWidth="1"/>
    <col min="5148" max="5377" width="8.75" style="5"/>
    <col min="5378" max="5378" width="9.375" style="5" bestFit="1" customWidth="1"/>
    <col min="5379" max="5379" width="3.5" style="5" customWidth="1"/>
    <col min="5380" max="5380" width="20.5" style="5" customWidth="1"/>
    <col min="5381" max="5381" width="16" style="5" customWidth="1"/>
    <col min="5382" max="5382" width="9.5" style="5" customWidth="1"/>
    <col min="5383" max="5402" width="7.625" style="5" customWidth="1"/>
    <col min="5403" max="5403" width="10.125" style="5" customWidth="1"/>
    <col min="5404" max="5633" width="8.75" style="5"/>
    <col min="5634" max="5634" width="9.375" style="5" bestFit="1" customWidth="1"/>
    <col min="5635" max="5635" width="3.5" style="5" customWidth="1"/>
    <col min="5636" max="5636" width="20.5" style="5" customWidth="1"/>
    <col min="5637" max="5637" width="16" style="5" customWidth="1"/>
    <col min="5638" max="5638" width="9.5" style="5" customWidth="1"/>
    <col min="5639" max="5658" width="7.625" style="5" customWidth="1"/>
    <col min="5659" max="5659" width="10.125" style="5" customWidth="1"/>
    <col min="5660" max="5889" width="8.75" style="5"/>
    <col min="5890" max="5890" width="9.375" style="5" bestFit="1" customWidth="1"/>
    <col min="5891" max="5891" width="3.5" style="5" customWidth="1"/>
    <col min="5892" max="5892" width="20.5" style="5" customWidth="1"/>
    <col min="5893" max="5893" width="16" style="5" customWidth="1"/>
    <col min="5894" max="5894" width="9.5" style="5" customWidth="1"/>
    <col min="5895" max="5914" width="7.625" style="5" customWidth="1"/>
    <col min="5915" max="5915" width="10.125" style="5" customWidth="1"/>
    <col min="5916" max="6145" width="8.75" style="5"/>
    <col min="6146" max="6146" width="9.375" style="5" bestFit="1" customWidth="1"/>
    <col min="6147" max="6147" width="3.5" style="5" customWidth="1"/>
    <col min="6148" max="6148" width="20.5" style="5" customWidth="1"/>
    <col min="6149" max="6149" width="16" style="5" customWidth="1"/>
    <col min="6150" max="6150" width="9.5" style="5" customWidth="1"/>
    <col min="6151" max="6170" width="7.625" style="5" customWidth="1"/>
    <col min="6171" max="6171" width="10.125" style="5" customWidth="1"/>
    <col min="6172" max="6401" width="8.75" style="5"/>
    <col min="6402" max="6402" width="9.375" style="5" bestFit="1" customWidth="1"/>
    <col min="6403" max="6403" width="3.5" style="5" customWidth="1"/>
    <col min="6404" max="6404" width="20.5" style="5" customWidth="1"/>
    <col min="6405" max="6405" width="16" style="5" customWidth="1"/>
    <col min="6406" max="6406" width="9.5" style="5" customWidth="1"/>
    <col min="6407" max="6426" width="7.625" style="5" customWidth="1"/>
    <col min="6427" max="6427" width="10.125" style="5" customWidth="1"/>
    <col min="6428" max="6657" width="8.75" style="5"/>
    <col min="6658" max="6658" width="9.375" style="5" bestFit="1" customWidth="1"/>
    <col min="6659" max="6659" width="3.5" style="5" customWidth="1"/>
    <col min="6660" max="6660" width="20.5" style="5" customWidth="1"/>
    <col min="6661" max="6661" width="16" style="5" customWidth="1"/>
    <col min="6662" max="6662" width="9.5" style="5" customWidth="1"/>
    <col min="6663" max="6682" width="7.625" style="5" customWidth="1"/>
    <col min="6683" max="6683" width="10.125" style="5" customWidth="1"/>
    <col min="6684" max="6913" width="8.75" style="5"/>
    <col min="6914" max="6914" width="9.375" style="5" bestFit="1" customWidth="1"/>
    <col min="6915" max="6915" width="3.5" style="5" customWidth="1"/>
    <col min="6916" max="6916" width="20.5" style="5" customWidth="1"/>
    <col min="6917" max="6917" width="16" style="5" customWidth="1"/>
    <col min="6918" max="6918" width="9.5" style="5" customWidth="1"/>
    <col min="6919" max="6938" width="7.625" style="5" customWidth="1"/>
    <col min="6939" max="6939" width="10.125" style="5" customWidth="1"/>
    <col min="6940" max="7169" width="8.75" style="5"/>
    <col min="7170" max="7170" width="9.375" style="5" bestFit="1" customWidth="1"/>
    <col min="7171" max="7171" width="3.5" style="5" customWidth="1"/>
    <col min="7172" max="7172" width="20.5" style="5" customWidth="1"/>
    <col min="7173" max="7173" width="16" style="5" customWidth="1"/>
    <col min="7174" max="7174" width="9.5" style="5" customWidth="1"/>
    <col min="7175" max="7194" width="7.625" style="5" customWidth="1"/>
    <col min="7195" max="7195" width="10.125" style="5" customWidth="1"/>
    <col min="7196" max="7425" width="8.75" style="5"/>
    <col min="7426" max="7426" width="9.375" style="5" bestFit="1" customWidth="1"/>
    <col min="7427" max="7427" width="3.5" style="5" customWidth="1"/>
    <col min="7428" max="7428" width="20.5" style="5" customWidth="1"/>
    <col min="7429" max="7429" width="16" style="5" customWidth="1"/>
    <col min="7430" max="7430" width="9.5" style="5" customWidth="1"/>
    <col min="7431" max="7450" width="7.625" style="5" customWidth="1"/>
    <col min="7451" max="7451" width="10.125" style="5" customWidth="1"/>
    <col min="7452" max="7681" width="8.75" style="5"/>
    <col min="7682" max="7682" width="9.375" style="5" bestFit="1" customWidth="1"/>
    <col min="7683" max="7683" width="3.5" style="5" customWidth="1"/>
    <col min="7684" max="7684" width="20.5" style="5" customWidth="1"/>
    <col min="7685" max="7685" width="16" style="5" customWidth="1"/>
    <col min="7686" max="7686" width="9.5" style="5" customWidth="1"/>
    <col min="7687" max="7706" width="7.625" style="5" customWidth="1"/>
    <col min="7707" max="7707" width="10.125" style="5" customWidth="1"/>
    <col min="7708" max="7937" width="8.75" style="5"/>
    <col min="7938" max="7938" width="9.375" style="5" bestFit="1" customWidth="1"/>
    <col min="7939" max="7939" width="3.5" style="5" customWidth="1"/>
    <col min="7940" max="7940" width="20.5" style="5" customWidth="1"/>
    <col min="7941" max="7941" width="16" style="5" customWidth="1"/>
    <col min="7942" max="7942" width="9.5" style="5" customWidth="1"/>
    <col min="7943" max="7962" width="7.625" style="5" customWidth="1"/>
    <col min="7963" max="7963" width="10.125" style="5" customWidth="1"/>
    <col min="7964" max="8193" width="8.75" style="5"/>
    <col min="8194" max="8194" width="9.375" style="5" bestFit="1" customWidth="1"/>
    <col min="8195" max="8195" width="3.5" style="5" customWidth="1"/>
    <col min="8196" max="8196" width="20.5" style="5" customWidth="1"/>
    <col min="8197" max="8197" width="16" style="5" customWidth="1"/>
    <col min="8198" max="8198" width="9.5" style="5" customWidth="1"/>
    <col min="8199" max="8218" width="7.625" style="5" customWidth="1"/>
    <col min="8219" max="8219" width="10.125" style="5" customWidth="1"/>
    <col min="8220" max="8449" width="8.75" style="5"/>
    <col min="8450" max="8450" width="9.375" style="5" bestFit="1" customWidth="1"/>
    <col min="8451" max="8451" width="3.5" style="5" customWidth="1"/>
    <col min="8452" max="8452" width="20.5" style="5" customWidth="1"/>
    <col min="8453" max="8453" width="16" style="5" customWidth="1"/>
    <col min="8454" max="8454" width="9.5" style="5" customWidth="1"/>
    <col min="8455" max="8474" width="7.625" style="5" customWidth="1"/>
    <col min="8475" max="8475" width="10.125" style="5" customWidth="1"/>
    <col min="8476" max="8705" width="8.75" style="5"/>
    <col min="8706" max="8706" width="9.375" style="5" bestFit="1" customWidth="1"/>
    <col min="8707" max="8707" width="3.5" style="5" customWidth="1"/>
    <col min="8708" max="8708" width="20.5" style="5" customWidth="1"/>
    <col min="8709" max="8709" width="16" style="5" customWidth="1"/>
    <col min="8710" max="8710" width="9.5" style="5" customWidth="1"/>
    <col min="8711" max="8730" width="7.625" style="5" customWidth="1"/>
    <col min="8731" max="8731" width="10.125" style="5" customWidth="1"/>
    <col min="8732" max="8961" width="8.75" style="5"/>
    <col min="8962" max="8962" width="9.375" style="5" bestFit="1" customWidth="1"/>
    <col min="8963" max="8963" width="3.5" style="5" customWidth="1"/>
    <col min="8964" max="8964" width="20.5" style="5" customWidth="1"/>
    <col min="8965" max="8965" width="16" style="5" customWidth="1"/>
    <col min="8966" max="8966" width="9.5" style="5" customWidth="1"/>
    <col min="8967" max="8986" width="7.625" style="5" customWidth="1"/>
    <col min="8987" max="8987" width="10.125" style="5" customWidth="1"/>
    <col min="8988" max="9217" width="8.75" style="5"/>
    <col min="9218" max="9218" width="9.375" style="5" bestFit="1" customWidth="1"/>
    <col min="9219" max="9219" width="3.5" style="5" customWidth="1"/>
    <col min="9220" max="9220" width="20.5" style="5" customWidth="1"/>
    <col min="9221" max="9221" width="16" style="5" customWidth="1"/>
    <col min="9222" max="9222" width="9.5" style="5" customWidth="1"/>
    <col min="9223" max="9242" width="7.625" style="5" customWidth="1"/>
    <col min="9243" max="9243" width="10.125" style="5" customWidth="1"/>
    <col min="9244" max="9473" width="8.75" style="5"/>
    <col min="9474" max="9474" width="9.375" style="5" bestFit="1" customWidth="1"/>
    <col min="9475" max="9475" width="3.5" style="5" customWidth="1"/>
    <col min="9476" max="9476" width="20.5" style="5" customWidth="1"/>
    <col min="9477" max="9477" width="16" style="5" customWidth="1"/>
    <col min="9478" max="9478" width="9.5" style="5" customWidth="1"/>
    <col min="9479" max="9498" width="7.625" style="5" customWidth="1"/>
    <col min="9499" max="9499" width="10.125" style="5" customWidth="1"/>
    <col min="9500" max="9729" width="8.75" style="5"/>
    <col min="9730" max="9730" width="9.375" style="5" bestFit="1" customWidth="1"/>
    <col min="9731" max="9731" width="3.5" style="5" customWidth="1"/>
    <col min="9732" max="9732" width="20.5" style="5" customWidth="1"/>
    <col min="9733" max="9733" width="16" style="5" customWidth="1"/>
    <col min="9734" max="9734" width="9.5" style="5" customWidth="1"/>
    <col min="9735" max="9754" width="7.625" style="5" customWidth="1"/>
    <col min="9755" max="9755" width="10.125" style="5" customWidth="1"/>
    <col min="9756" max="9985" width="8.75" style="5"/>
    <col min="9986" max="9986" width="9.375" style="5" bestFit="1" customWidth="1"/>
    <col min="9987" max="9987" width="3.5" style="5" customWidth="1"/>
    <col min="9988" max="9988" width="20.5" style="5" customWidth="1"/>
    <col min="9989" max="9989" width="16" style="5" customWidth="1"/>
    <col min="9990" max="9990" width="9.5" style="5" customWidth="1"/>
    <col min="9991" max="10010" width="7.625" style="5" customWidth="1"/>
    <col min="10011" max="10011" width="10.125" style="5" customWidth="1"/>
    <col min="10012" max="10241" width="8.75" style="5"/>
    <col min="10242" max="10242" width="9.375" style="5" bestFit="1" customWidth="1"/>
    <col min="10243" max="10243" width="3.5" style="5" customWidth="1"/>
    <col min="10244" max="10244" width="20.5" style="5" customWidth="1"/>
    <col min="10245" max="10245" width="16" style="5" customWidth="1"/>
    <col min="10246" max="10246" width="9.5" style="5" customWidth="1"/>
    <col min="10247" max="10266" width="7.625" style="5" customWidth="1"/>
    <col min="10267" max="10267" width="10.125" style="5" customWidth="1"/>
    <col min="10268" max="10497" width="8.75" style="5"/>
    <col min="10498" max="10498" width="9.375" style="5" bestFit="1" customWidth="1"/>
    <col min="10499" max="10499" width="3.5" style="5" customWidth="1"/>
    <col min="10500" max="10500" width="20.5" style="5" customWidth="1"/>
    <col min="10501" max="10501" width="16" style="5" customWidth="1"/>
    <col min="10502" max="10502" width="9.5" style="5" customWidth="1"/>
    <col min="10503" max="10522" width="7.625" style="5" customWidth="1"/>
    <col min="10523" max="10523" width="10.125" style="5" customWidth="1"/>
    <col min="10524" max="10753" width="8.75" style="5"/>
    <col min="10754" max="10754" width="9.375" style="5" bestFit="1" customWidth="1"/>
    <col min="10755" max="10755" width="3.5" style="5" customWidth="1"/>
    <col min="10756" max="10756" width="20.5" style="5" customWidth="1"/>
    <col min="10757" max="10757" width="16" style="5" customWidth="1"/>
    <col min="10758" max="10758" width="9.5" style="5" customWidth="1"/>
    <col min="10759" max="10778" width="7.625" style="5" customWidth="1"/>
    <col min="10779" max="10779" width="10.125" style="5" customWidth="1"/>
    <col min="10780" max="11009" width="8.75" style="5"/>
    <col min="11010" max="11010" width="9.375" style="5" bestFit="1" customWidth="1"/>
    <col min="11011" max="11011" width="3.5" style="5" customWidth="1"/>
    <col min="11012" max="11012" width="20.5" style="5" customWidth="1"/>
    <col min="11013" max="11013" width="16" style="5" customWidth="1"/>
    <col min="11014" max="11014" width="9.5" style="5" customWidth="1"/>
    <col min="11015" max="11034" width="7.625" style="5" customWidth="1"/>
    <col min="11035" max="11035" width="10.125" style="5" customWidth="1"/>
    <col min="11036" max="11265" width="8.75" style="5"/>
    <col min="11266" max="11266" width="9.375" style="5" bestFit="1" customWidth="1"/>
    <col min="11267" max="11267" width="3.5" style="5" customWidth="1"/>
    <col min="11268" max="11268" width="20.5" style="5" customWidth="1"/>
    <col min="11269" max="11269" width="16" style="5" customWidth="1"/>
    <col min="11270" max="11270" width="9.5" style="5" customWidth="1"/>
    <col min="11271" max="11290" width="7.625" style="5" customWidth="1"/>
    <col min="11291" max="11291" width="10.125" style="5" customWidth="1"/>
    <col min="11292" max="11521" width="8.75" style="5"/>
    <col min="11522" max="11522" width="9.375" style="5" bestFit="1" customWidth="1"/>
    <col min="11523" max="11523" width="3.5" style="5" customWidth="1"/>
    <col min="11524" max="11524" width="20.5" style="5" customWidth="1"/>
    <col min="11525" max="11525" width="16" style="5" customWidth="1"/>
    <col min="11526" max="11526" width="9.5" style="5" customWidth="1"/>
    <col min="11527" max="11546" width="7.625" style="5" customWidth="1"/>
    <col min="11547" max="11547" width="10.125" style="5" customWidth="1"/>
    <col min="11548" max="11777" width="8.75" style="5"/>
    <col min="11778" max="11778" width="9.375" style="5" bestFit="1" customWidth="1"/>
    <col min="11779" max="11779" width="3.5" style="5" customWidth="1"/>
    <col min="11780" max="11780" width="20.5" style="5" customWidth="1"/>
    <col min="11781" max="11781" width="16" style="5" customWidth="1"/>
    <col min="11782" max="11782" width="9.5" style="5" customWidth="1"/>
    <col min="11783" max="11802" width="7.625" style="5" customWidth="1"/>
    <col min="11803" max="11803" width="10.125" style="5" customWidth="1"/>
    <col min="11804" max="12033" width="8.75" style="5"/>
    <col min="12034" max="12034" width="9.375" style="5" bestFit="1" customWidth="1"/>
    <col min="12035" max="12035" width="3.5" style="5" customWidth="1"/>
    <col min="12036" max="12036" width="20.5" style="5" customWidth="1"/>
    <col min="12037" max="12037" width="16" style="5" customWidth="1"/>
    <col min="12038" max="12038" width="9.5" style="5" customWidth="1"/>
    <col min="12039" max="12058" width="7.625" style="5" customWidth="1"/>
    <col min="12059" max="12059" width="10.125" style="5" customWidth="1"/>
    <col min="12060" max="12289" width="8.75" style="5"/>
    <col min="12290" max="12290" width="9.375" style="5" bestFit="1" customWidth="1"/>
    <col min="12291" max="12291" width="3.5" style="5" customWidth="1"/>
    <col min="12292" max="12292" width="20.5" style="5" customWidth="1"/>
    <col min="12293" max="12293" width="16" style="5" customWidth="1"/>
    <col min="12294" max="12294" width="9.5" style="5" customWidth="1"/>
    <col min="12295" max="12314" width="7.625" style="5" customWidth="1"/>
    <col min="12315" max="12315" width="10.125" style="5" customWidth="1"/>
    <col min="12316" max="12545" width="8.75" style="5"/>
    <col min="12546" max="12546" width="9.375" style="5" bestFit="1" customWidth="1"/>
    <col min="12547" max="12547" width="3.5" style="5" customWidth="1"/>
    <col min="12548" max="12548" width="20.5" style="5" customWidth="1"/>
    <col min="12549" max="12549" width="16" style="5" customWidth="1"/>
    <col min="12550" max="12550" width="9.5" style="5" customWidth="1"/>
    <col min="12551" max="12570" width="7.625" style="5" customWidth="1"/>
    <col min="12571" max="12571" width="10.125" style="5" customWidth="1"/>
    <col min="12572" max="12801" width="8.75" style="5"/>
    <col min="12802" max="12802" width="9.375" style="5" bestFit="1" customWidth="1"/>
    <col min="12803" max="12803" width="3.5" style="5" customWidth="1"/>
    <col min="12804" max="12804" width="20.5" style="5" customWidth="1"/>
    <col min="12805" max="12805" width="16" style="5" customWidth="1"/>
    <col min="12806" max="12806" width="9.5" style="5" customWidth="1"/>
    <col min="12807" max="12826" width="7.625" style="5" customWidth="1"/>
    <col min="12827" max="12827" width="10.125" style="5" customWidth="1"/>
    <col min="12828" max="13057" width="8.75" style="5"/>
    <col min="13058" max="13058" width="9.375" style="5" bestFit="1" customWidth="1"/>
    <col min="13059" max="13059" width="3.5" style="5" customWidth="1"/>
    <col min="13060" max="13060" width="20.5" style="5" customWidth="1"/>
    <col min="13061" max="13061" width="16" style="5" customWidth="1"/>
    <col min="13062" max="13062" width="9.5" style="5" customWidth="1"/>
    <col min="13063" max="13082" width="7.625" style="5" customWidth="1"/>
    <col min="13083" max="13083" width="10.125" style="5" customWidth="1"/>
    <col min="13084" max="13313" width="8.75" style="5"/>
    <col min="13314" max="13314" width="9.375" style="5" bestFit="1" customWidth="1"/>
    <col min="13315" max="13315" width="3.5" style="5" customWidth="1"/>
    <col min="13316" max="13316" width="20.5" style="5" customWidth="1"/>
    <col min="13317" max="13317" width="16" style="5" customWidth="1"/>
    <col min="13318" max="13318" width="9.5" style="5" customWidth="1"/>
    <col min="13319" max="13338" width="7.625" style="5" customWidth="1"/>
    <col min="13339" max="13339" width="10.125" style="5" customWidth="1"/>
    <col min="13340" max="13569" width="8.75" style="5"/>
    <col min="13570" max="13570" width="9.375" style="5" bestFit="1" customWidth="1"/>
    <col min="13571" max="13571" width="3.5" style="5" customWidth="1"/>
    <col min="13572" max="13572" width="20.5" style="5" customWidth="1"/>
    <col min="13573" max="13573" width="16" style="5" customWidth="1"/>
    <col min="13574" max="13574" width="9.5" style="5" customWidth="1"/>
    <col min="13575" max="13594" width="7.625" style="5" customWidth="1"/>
    <col min="13595" max="13595" width="10.125" style="5" customWidth="1"/>
    <col min="13596" max="13825" width="8.75" style="5"/>
    <col min="13826" max="13826" width="9.375" style="5" bestFit="1" customWidth="1"/>
    <col min="13827" max="13827" width="3.5" style="5" customWidth="1"/>
    <col min="13828" max="13828" width="20.5" style="5" customWidth="1"/>
    <col min="13829" max="13829" width="16" style="5" customWidth="1"/>
    <col min="13830" max="13830" width="9.5" style="5" customWidth="1"/>
    <col min="13831" max="13850" width="7.625" style="5" customWidth="1"/>
    <col min="13851" max="13851" width="10.125" style="5" customWidth="1"/>
    <col min="13852" max="14081" width="8.75" style="5"/>
    <col min="14082" max="14082" width="9.375" style="5" bestFit="1" customWidth="1"/>
    <col min="14083" max="14083" width="3.5" style="5" customWidth="1"/>
    <col min="14084" max="14084" width="20.5" style="5" customWidth="1"/>
    <col min="14085" max="14085" width="16" style="5" customWidth="1"/>
    <col min="14086" max="14086" width="9.5" style="5" customWidth="1"/>
    <col min="14087" max="14106" width="7.625" style="5" customWidth="1"/>
    <col min="14107" max="14107" width="10.125" style="5" customWidth="1"/>
    <col min="14108" max="14337" width="8.75" style="5"/>
    <col min="14338" max="14338" width="9.375" style="5" bestFit="1" customWidth="1"/>
    <col min="14339" max="14339" width="3.5" style="5" customWidth="1"/>
    <col min="14340" max="14340" width="20.5" style="5" customWidth="1"/>
    <col min="14341" max="14341" width="16" style="5" customWidth="1"/>
    <col min="14342" max="14342" width="9.5" style="5" customWidth="1"/>
    <col min="14343" max="14362" width="7.625" style="5" customWidth="1"/>
    <col min="14363" max="14363" width="10.125" style="5" customWidth="1"/>
    <col min="14364" max="14593" width="8.75" style="5"/>
    <col min="14594" max="14594" width="9.375" style="5" bestFit="1" customWidth="1"/>
    <col min="14595" max="14595" width="3.5" style="5" customWidth="1"/>
    <col min="14596" max="14596" width="20.5" style="5" customWidth="1"/>
    <col min="14597" max="14597" width="16" style="5" customWidth="1"/>
    <col min="14598" max="14598" width="9.5" style="5" customWidth="1"/>
    <col min="14599" max="14618" width="7.625" style="5" customWidth="1"/>
    <col min="14619" max="14619" width="10.125" style="5" customWidth="1"/>
    <col min="14620" max="14849" width="8.75" style="5"/>
    <col min="14850" max="14850" width="9.375" style="5" bestFit="1" customWidth="1"/>
    <col min="14851" max="14851" width="3.5" style="5" customWidth="1"/>
    <col min="14852" max="14852" width="20.5" style="5" customWidth="1"/>
    <col min="14853" max="14853" width="16" style="5" customWidth="1"/>
    <col min="14854" max="14854" width="9.5" style="5" customWidth="1"/>
    <col min="14855" max="14874" width="7.625" style="5" customWidth="1"/>
    <col min="14875" max="14875" width="10.125" style="5" customWidth="1"/>
    <col min="14876" max="15105" width="8.75" style="5"/>
    <col min="15106" max="15106" width="9.375" style="5" bestFit="1" customWidth="1"/>
    <col min="15107" max="15107" width="3.5" style="5" customWidth="1"/>
    <col min="15108" max="15108" width="20.5" style="5" customWidth="1"/>
    <col min="15109" max="15109" width="16" style="5" customWidth="1"/>
    <col min="15110" max="15110" width="9.5" style="5" customWidth="1"/>
    <col min="15111" max="15130" width="7.625" style="5" customWidth="1"/>
    <col min="15131" max="15131" width="10.125" style="5" customWidth="1"/>
    <col min="15132" max="15361" width="8.75" style="5"/>
    <col min="15362" max="15362" width="9.375" style="5" bestFit="1" customWidth="1"/>
    <col min="15363" max="15363" width="3.5" style="5" customWidth="1"/>
    <col min="15364" max="15364" width="20.5" style="5" customWidth="1"/>
    <col min="15365" max="15365" width="16" style="5" customWidth="1"/>
    <col min="15366" max="15366" width="9.5" style="5" customWidth="1"/>
    <col min="15367" max="15386" width="7.625" style="5" customWidth="1"/>
    <col min="15387" max="15387" width="10.125" style="5" customWidth="1"/>
    <col min="15388" max="15617" width="8.75" style="5"/>
    <col min="15618" max="15618" width="9.375" style="5" bestFit="1" customWidth="1"/>
    <col min="15619" max="15619" width="3.5" style="5" customWidth="1"/>
    <col min="15620" max="15620" width="20.5" style="5" customWidth="1"/>
    <col min="15621" max="15621" width="16" style="5" customWidth="1"/>
    <col min="15622" max="15622" width="9.5" style="5" customWidth="1"/>
    <col min="15623" max="15642" width="7.625" style="5" customWidth="1"/>
    <col min="15643" max="15643" width="10.125" style="5" customWidth="1"/>
    <col min="15644" max="15873" width="8.75" style="5"/>
    <col min="15874" max="15874" width="9.375" style="5" bestFit="1" customWidth="1"/>
    <col min="15875" max="15875" width="3.5" style="5" customWidth="1"/>
    <col min="15876" max="15876" width="20.5" style="5" customWidth="1"/>
    <col min="15877" max="15877" width="16" style="5" customWidth="1"/>
    <col min="15878" max="15878" width="9.5" style="5" customWidth="1"/>
    <col min="15879" max="15898" width="7.625" style="5" customWidth="1"/>
    <col min="15899" max="15899" width="10.125" style="5" customWidth="1"/>
    <col min="15900" max="16129" width="8.75" style="5"/>
    <col min="16130" max="16130" width="9.375" style="5" bestFit="1" customWidth="1"/>
    <col min="16131" max="16131" width="3.5" style="5" customWidth="1"/>
    <col min="16132" max="16132" width="20.5" style="5" customWidth="1"/>
    <col min="16133" max="16133" width="16" style="5" customWidth="1"/>
    <col min="16134" max="16134" width="9.5" style="5" customWidth="1"/>
    <col min="16135" max="16154" width="7.625" style="5" customWidth="1"/>
    <col min="16155" max="16155" width="10.125" style="5" customWidth="1"/>
    <col min="16156" max="16381" width="8.75" style="5"/>
    <col min="16382" max="16384" width="8.875" style="5" customWidth="1"/>
  </cols>
  <sheetData>
    <row r="1" spans="1:28" ht="24" customHeight="1">
      <c r="AB1" s="148" t="s">
        <v>410</v>
      </c>
    </row>
    <row r="2" spans="1:28" ht="24" customHeight="1">
      <c r="B2" s="9"/>
      <c r="C2" s="5"/>
      <c r="D2" s="5"/>
      <c r="E2" s="1138" t="s">
        <v>510</v>
      </c>
      <c r="F2" s="1138"/>
      <c r="G2" s="1138"/>
      <c r="H2" s="1138"/>
      <c r="I2" s="1138"/>
      <c r="J2" s="1138"/>
      <c r="K2" s="1138"/>
      <c r="L2" s="1138"/>
      <c r="M2" s="1138"/>
      <c r="N2" s="1138"/>
      <c r="O2" s="1138"/>
      <c r="P2" s="1138"/>
      <c r="Q2" s="1138"/>
      <c r="R2" s="1138"/>
      <c r="S2" s="1138"/>
      <c r="T2" s="1138"/>
      <c r="U2" s="1138"/>
      <c r="V2" s="1138"/>
      <c r="W2" s="1138"/>
      <c r="X2" s="1138"/>
      <c r="Y2" s="1138"/>
      <c r="Z2" s="1138"/>
      <c r="AA2" s="1138"/>
    </row>
    <row r="3" spans="1:28" ht="18" customHeight="1" thickBot="1">
      <c r="A3" s="119"/>
      <c r="C3" s="120"/>
      <c r="D3" s="5"/>
      <c r="E3" s="5"/>
      <c r="AA3" s="441"/>
    </row>
    <row r="4" spans="1:28" ht="18" customHeight="1">
      <c r="A4" s="122"/>
      <c r="B4" s="1139" t="s">
        <v>368</v>
      </c>
      <c r="C4" s="1140"/>
      <c r="D4" s="1145" t="s">
        <v>369</v>
      </c>
      <c r="E4" s="1148" t="s">
        <v>370</v>
      </c>
      <c r="F4" s="1149"/>
      <c r="G4" s="1149"/>
      <c r="H4" s="1149"/>
      <c r="I4" s="1149"/>
      <c r="J4" s="1149"/>
      <c r="K4" s="1149"/>
      <c r="L4" s="1149"/>
      <c r="M4" s="1149"/>
      <c r="N4" s="1149"/>
      <c r="O4" s="1149"/>
      <c r="P4" s="1149"/>
      <c r="Q4" s="1149"/>
      <c r="R4" s="1149"/>
      <c r="S4" s="1149"/>
      <c r="T4" s="1149"/>
      <c r="U4" s="1149"/>
      <c r="V4" s="1149"/>
      <c r="W4" s="1149"/>
      <c r="X4" s="1149"/>
      <c r="Y4" s="1149"/>
      <c r="Z4" s="1149"/>
      <c r="AA4" s="1145" t="s">
        <v>371</v>
      </c>
      <c r="AB4" s="1151" t="s">
        <v>28</v>
      </c>
    </row>
    <row r="5" spans="1:28">
      <c r="A5" s="122"/>
      <c r="B5" s="1141"/>
      <c r="C5" s="1142"/>
      <c r="D5" s="1146"/>
      <c r="E5" s="1154" t="s">
        <v>372</v>
      </c>
      <c r="F5" s="488" t="s">
        <v>32</v>
      </c>
      <c r="G5" s="488" t="s">
        <v>33</v>
      </c>
      <c r="H5" s="488" t="s">
        <v>34</v>
      </c>
      <c r="I5" s="488" t="s">
        <v>35</v>
      </c>
      <c r="J5" s="488" t="s">
        <v>36</v>
      </c>
      <c r="K5" s="488" t="s">
        <v>37</v>
      </c>
      <c r="L5" s="488" t="s">
        <v>38</v>
      </c>
      <c r="M5" s="488" t="s">
        <v>39</v>
      </c>
      <c r="N5" s="488" t="s">
        <v>40</v>
      </c>
      <c r="O5" s="488" t="s">
        <v>41</v>
      </c>
      <c r="P5" s="488" t="s">
        <v>42</v>
      </c>
      <c r="Q5" s="488" t="s">
        <v>43</v>
      </c>
      <c r="R5" s="488" t="s">
        <v>44</v>
      </c>
      <c r="S5" s="488" t="s">
        <v>57</v>
      </c>
      <c r="T5" s="488" t="s">
        <v>58</v>
      </c>
      <c r="U5" s="488" t="s">
        <v>59</v>
      </c>
      <c r="V5" s="488" t="s">
        <v>60</v>
      </c>
      <c r="W5" s="488" t="s">
        <v>61</v>
      </c>
      <c r="X5" s="488" t="s">
        <v>62</v>
      </c>
      <c r="Y5" s="488" t="s">
        <v>93</v>
      </c>
      <c r="Z5" s="394" t="s">
        <v>94</v>
      </c>
      <c r="AA5" s="1146"/>
      <c r="AB5" s="1152"/>
    </row>
    <row r="6" spans="1:28" s="6" customFormat="1" ht="15" thickBot="1">
      <c r="B6" s="1143"/>
      <c r="C6" s="1144"/>
      <c r="D6" s="1147"/>
      <c r="E6" s="1155"/>
      <c r="F6" s="489" t="s">
        <v>15</v>
      </c>
      <c r="G6" s="489" t="s">
        <v>16</v>
      </c>
      <c r="H6" s="489" t="s">
        <v>17</v>
      </c>
      <c r="I6" s="489" t="s">
        <v>18</v>
      </c>
      <c r="J6" s="489" t="s">
        <v>19</v>
      </c>
      <c r="K6" s="489" t="s">
        <v>20</v>
      </c>
      <c r="L6" s="489" t="s">
        <v>21</v>
      </c>
      <c r="M6" s="489" t="s">
        <v>22</v>
      </c>
      <c r="N6" s="489" t="s">
        <v>23</v>
      </c>
      <c r="O6" s="489" t="s">
        <v>24</v>
      </c>
      <c r="P6" s="489" t="s">
        <v>25</v>
      </c>
      <c r="Q6" s="489" t="s">
        <v>26</v>
      </c>
      <c r="R6" s="489" t="s">
        <v>27</v>
      </c>
      <c r="S6" s="489" t="s">
        <v>51</v>
      </c>
      <c r="T6" s="489" t="s">
        <v>52</v>
      </c>
      <c r="U6" s="489" t="s">
        <v>53</v>
      </c>
      <c r="V6" s="489" t="s">
        <v>54</v>
      </c>
      <c r="W6" s="489" t="s">
        <v>55</v>
      </c>
      <c r="X6" s="489" t="s">
        <v>56</v>
      </c>
      <c r="Y6" s="489" t="s">
        <v>95</v>
      </c>
      <c r="Z6" s="476" t="s">
        <v>96</v>
      </c>
      <c r="AA6" s="1150"/>
      <c r="AB6" s="1153"/>
    </row>
    <row r="7" spans="1:28" ht="18" customHeight="1">
      <c r="A7" s="125"/>
      <c r="B7" s="1169" t="s">
        <v>373</v>
      </c>
      <c r="C7" s="1171"/>
      <c r="D7" s="1172"/>
      <c r="E7" s="474" t="s">
        <v>374</v>
      </c>
      <c r="F7" s="440"/>
      <c r="G7" s="440"/>
      <c r="H7" s="440"/>
      <c r="I7" s="440"/>
      <c r="J7" s="440"/>
      <c r="K7" s="440"/>
      <c r="L7" s="440"/>
      <c r="M7" s="440"/>
      <c r="N7" s="440"/>
      <c r="O7" s="440"/>
      <c r="P7" s="440"/>
      <c r="Q7" s="440"/>
      <c r="R7" s="440"/>
      <c r="S7" s="440"/>
      <c r="T7" s="440"/>
      <c r="U7" s="440"/>
      <c r="V7" s="440"/>
      <c r="W7" s="440"/>
      <c r="X7" s="440"/>
      <c r="Y7" s="440"/>
      <c r="Z7" s="490"/>
      <c r="AA7" s="475">
        <f>SUM(F7:Z7)</f>
        <v>0</v>
      </c>
      <c r="AB7" s="1173"/>
    </row>
    <row r="8" spans="1:28" ht="18" customHeight="1">
      <c r="A8" s="379"/>
      <c r="B8" s="1169"/>
      <c r="C8" s="1158"/>
      <c r="D8" s="1160"/>
      <c r="E8" s="380" t="s">
        <v>375</v>
      </c>
      <c r="F8" s="386"/>
      <c r="G8" s="386"/>
      <c r="H8" s="386"/>
      <c r="I8" s="386"/>
      <c r="J8" s="386"/>
      <c r="K8" s="386"/>
      <c r="L8" s="386"/>
      <c r="M8" s="386"/>
      <c r="N8" s="386"/>
      <c r="O8" s="386"/>
      <c r="P8" s="386"/>
      <c r="Q8" s="386"/>
      <c r="R8" s="386"/>
      <c r="S8" s="386"/>
      <c r="T8" s="386"/>
      <c r="U8" s="386"/>
      <c r="V8" s="386"/>
      <c r="W8" s="386"/>
      <c r="X8" s="386"/>
      <c r="Y8" s="386"/>
      <c r="Z8" s="491"/>
      <c r="AA8" s="387">
        <f>SUM(F8:Z8)</f>
        <v>0</v>
      </c>
      <c r="AB8" s="1162"/>
    </row>
    <row r="9" spans="1:28" ht="18" customHeight="1">
      <c r="A9" s="129"/>
      <c r="B9" s="1169"/>
      <c r="C9" s="1163"/>
      <c r="D9" s="1165"/>
      <c r="E9" s="381" t="s">
        <v>374</v>
      </c>
      <c r="F9" s="382"/>
      <c r="G9" s="382"/>
      <c r="H9" s="382"/>
      <c r="I9" s="382"/>
      <c r="J9" s="382"/>
      <c r="K9" s="382"/>
      <c r="L9" s="382"/>
      <c r="M9" s="382"/>
      <c r="N9" s="382"/>
      <c r="O9" s="382"/>
      <c r="P9" s="382"/>
      <c r="Q9" s="382"/>
      <c r="R9" s="382"/>
      <c r="S9" s="382"/>
      <c r="T9" s="382"/>
      <c r="U9" s="382"/>
      <c r="V9" s="382"/>
      <c r="W9" s="382"/>
      <c r="X9" s="382"/>
      <c r="Y9" s="382"/>
      <c r="Z9" s="492"/>
      <c r="AA9" s="387">
        <f t="shared" ref="AA9:AA46" si="0">SUM(F9:Z9)</f>
        <v>0</v>
      </c>
      <c r="AB9" s="1174"/>
    </row>
    <row r="10" spans="1:28" ht="18" customHeight="1">
      <c r="B10" s="1169"/>
      <c r="C10" s="1164"/>
      <c r="D10" s="1166"/>
      <c r="E10" s="381" t="s">
        <v>375</v>
      </c>
      <c r="F10" s="386"/>
      <c r="G10" s="386"/>
      <c r="H10" s="386"/>
      <c r="I10" s="386"/>
      <c r="J10" s="386"/>
      <c r="K10" s="386"/>
      <c r="L10" s="386"/>
      <c r="M10" s="386"/>
      <c r="N10" s="386"/>
      <c r="O10" s="386"/>
      <c r="P10" s="386"/>
      <c r="Q10" s="386"/>
      <c r="R10" s="386"/>
      <c r="S10" s="386"/>
      <c r="T10" s="386"/>
      <c r="U10" s="386"/>
      <c r="V10" s="386"/>
      <c r="W10" s="386"/>
      <c r="X10" s="386"/>
      <c r="Y10" s="386"/>
      <c r="Z10" s="491"/>
      <c r="AA10" s="387">
        <f t="shared" si="0"/>
        <v>0</v>
      </c>
      <c r="AB10" s="1175"/>
    </row>
    <row r="11" spans="1:28" ht="18" customHeight="1">
      <c r="B11" s="1169"/>
      <c r="C11" s="1176"/>
      <c r="D11" s="1159"/>
      <c r="E11" s="381" t="s">
        <v>374</v>
      </c>
      <c r="F11" s="382"/>
      <c r="G11" s="382"/>
      <c r="H11" s="382"/>
      <c r="I11" s="382"/>
      <c r="J11" s="382"/>
      <c r="K11" s="382"/>
      <c r="L11" s="382"/>
      <c r="M11" s="382"/>
      <c r="N11" s="382"/>
      <c r="O11" s="382"/>
      <c r="P11" s="382"/>
      <c r="Q11" s="382"/>
      <c r="R11" s="382"/>
      <c r="S11" s="382"/>
      <c r="T11" s="382"/>
      <c r="U11" s="382"/>
      <c r="V11" s="382"/>
      <c r="W11" s="382"/>
      <c r="X11" s="382"/>
      <c r="Y11" s="382"/>
      <c r="Z11" s="492"/>
      <c r="AA11" s="387">
        <f t="shared" si="0"/>
        <v>0</v>
      </c>
      <c r="AB11" s="1161"/>
    </row>
    <row r="12" spans="1:28" ht="18" customHeight="1">
      <c r="B12" s="1169"/>
      <c r="C12" s="1177"/>
      <c r="D12" s="1160"/>
      <c r="E12" s="381" t="s">
        <v>375</v>
      </c>
      <c r="F12" s="386"/>
      <c r="G12" s="386"/>
      <c r="H12" s="386"/>
      <c r="I12" s="386"/>
      <c r="J12" s="386"/>
      <c r="K12" s="386"/>
      <c r="L12" s="386"/>
      <c r="M12" s="386"/>
      <c r="N12" s="386"/>
      <c r="O12" s="386"/>
      <c r="P12" s="386"/>
      <c r="Q12" s="386"/>
      <c r="R12" s="386"/>
      <c r="S12" s="386"/>
      <c r="T12" s="386"/>
      <c r="U12" s="386"/>
      <c r="V12" s="386"/>
      <c r="W12" s="386"/>
      <c r="X12" s="386"/>
      <c r="Y12" s="386"/>
      <c r="Z12" s="491"/>
      <c r="AA12" s="387">
        <f t="shared" si="0"/>
        <v>0</v>
      </c>
      <c r="AB12" s="1162"/>
    </row>
    <row r="13" spans="1:28" ht="18" customHeight="1">
      <c r="B13" s="1169"/>
      <c r="C13" s="1157"/>
      <c r="D13" s="1159"/>
      <c r="E13" s="381" t="s">
        <v>374</v>
      </c>
      <c r="F13" s="382"/>
      <c r="G13" s="382"/>
      <c r="H13" s="382"/>
      <c r="I13" s="382"/>
      <c r="J13" s="382"/>
      <c r="K13" s="382"/>
      <c r="L13" s="382"/>
      <c r="M13" s="382"/>
      <c r="N13" s="382"/>
      <c r="O13" s="382"/>
      <c r="P13" s="382"/>
      <c r="Q13" s="382"/>
      <c r="R13" s="382"/>
      <c r="S13" s="382"/>
      <c r="T13" s="382"/>
      <c r="U13" s="382"/>
      <c r="V13" s="382"/>
      <c r="W13" s="382"/>
      <c r="X13" s="382"/>
      <c r="Y13" s="382"/>
      <c r="Z13" s="492"/>
      <c r="AA13" s="387">
        <f t="shared" si="0"/>
        <v>0</v>
      </c>
      <c r="AB13" s="1161"/>
    </row>
    <row r="14" spans="1:28" ht="18" customHeight="1">
      <c r="B14" s="1169"/>
      <c r="C14" s="1158"/>
      <c r="D14" s="1160"/>
      <c r="E14" s="381" t="s">
        <v>375</v>
      </c>
      <c r="F14" s="386"/>
      <c r="G14" s="386"/>
      <c r="H14" s="386"/>
      <c r="I14" s="386"/>
      <c r="J14" s="386"/>
      <c r="K14" s="386"/>
      <c r="L14" s="386"/>
      <c r="M14" s="386"/>
      <c r="N14" s="386"/>
      <c r="O14" s="386"/>
      <c r="P14" s="386"/>
      <c r="Q14" s="386"/>
      <c r="R14" s="386"/>
      <c r="S14" s="386"/>
      <c r="T14" s="386"/>
      <c r="U14" s="386"/>
      <c r="V14" s="386"/>
      <c r="W14" s="386"/>
      <c r="X14" s="386"/>
      <c r="Y14" s="386"/>
      <c r="Z14" s="491"/>
      <c r="AA14" s="387">
        <f t="shared" si="0"/>
        <v>0</v>
      </c>
      <c r="AB14" s="1162"/>
    </row>
    <row r="15" spans="1:28" ht="18" customHeight="1">
      <c r="B15" s="1169"/>
      <c r="C15" s="1163"/>
      <c r="D15" s="1165"/>
      <c r="E15" s="381" t="s">
        <v>374</v>
      </c>
      <c r="F15" s="382"/>
      <c r="G15" s="382"/>
      <c r="H15" s="382"/>
      <c r="I15" s="382"/>
      <c r="J15" s="382"/>
      <c r="K15" s="382"/>
      <c r="L15" s="382"/>
      <c r="M15" s="382"/>
      <c r="N15" s="382"/>
      <c r="O15" s="382"/>
      <c r="P15" s="382"/>
      <c r="Q15" s="382"/>
      <c r="R15" s="382"/>
      <c r="S15" s="382"/>
      <c r="T15" s="382"/>
      <c r="U15" s="382"/>
      <c r="V15" s="382"/>
      <c r="W15" s="382"/>
      <c r="X15" s="382"/>
      <c r="Y15" s="382"/>
      <c r="Z15" s="492"/>
      <c r="AA15" s="387">
        <f t="shared" si="0"/>
        <v>0</v>
      </c>
      <c r="AB15" s="1167"/>
    </row>
    <row r="16" spans="1:28" ht="18" customHeight="1">
      <c r="B16" s="1169"/>
      <c r="C16" s="1164"/>
      <c r="D16" s="1166"/>
      <c r="E16" s="381" t="s">
        <v>375</v>
      </c>
      <c r="F16" s="386"/>
      <c r="G16" s="386"/>
      <c r="H16" s="386"/>
      <c r="I16" s="386"/>
      <c r="J16" s="386"/>
      <c r="K16" s="386"/>
      <c r="L16" s="386"/>
      <c r="M16" s="386"/>
      <c r="N16" s="386"/>
      <c r="O16" s="386"/>
      <c r="P16" s="386"/>
      <c r="Q16" s="386"/>
      <c r="R16" s="386"/>
      <c r="S16" s="386"/>
      <c r="T16" s="386"/>
      <c r="U16" s="386"/>
      <c r="V16" s="386"/>
      <c r="W16" s="386"/>
      <c r="X16" s="386"/>
      <c r="Y16" s="386"/>
      <c r="Z16" s="491"/>
      <c r="AA16" s="387">
        <f t="shared" si="0"/>
        <v>0</v>
      </c>
      <c r="AB16" s="1168"/>
    </row>
    <row r="17" spans="2:28" ht="18" customHeight="1">
      <c r="B17" s="1169"/>
      <c r="C17" s="1157"/>
      <c r="D17" s="1159"/>
      <c r="E17" s="381" t="s">
        <v>374</v>
      </c>
      <c r="F17" s="382"/>
      <c r="G17" s="382"/>
      <c r="H17" s="382"/>
      <c r="I17" s="382"/>
      <c r="J17" s="382"/>
      <c r="K17" s="382"/>
      <c r="L17" s="382"/>
      <c r="M17" s="382"/>
      <c r="N17" s="382"/>
      <c r="O17" s="382"/>
      <c r="P17" s="382"/>
      <c r="Q17" s="382"/>
      <c r="R17" s="382"/>
      <c r="S17" s="382"/>
      <c r="T17" s="382"/>
      <c r="U17" s="382"/>
      <c r="V17" s="382"/>
      <c r="W17" s="382"/>
      <c r="X17" s="382"/>
      <c r="Y17" s="382"/>
      <c r="Z17" s="492"/>
      <c r="AA17" s="387">
        <f t="shared" si="0"/>
        <v>0</v>
      </c>
      <c r="AB17" s="1161"/>
    </row>
    <row r="18" spans="2:28" ht="18" customHeight="1">
      <c r="B18" s="1169"/>
      <c r="C18" s="1158"/>
      <c r="D18" s="1160"/>
      <c r="E18" s="381" t="s">
        <v>375</v>
      </c>
      <c r="F18" s="386"/>
      <c r="G18" s="386"/>
      <c r="H18" s="386"/>
      <c r="I18" s="386"/>
      <c r="J18" s="386"/>
      <c r="K18" s="386"/>
      <c r="L18" s="386"/>
      <c r="M18" s="386"/>
      <c r="N18" s="386"/>
      <c r="O18" s="386"/>
      <c r="P18" s="386"/>
      <c r="Q18" s="386"/>
      <c r="R18" s="386"/>
      <c r="S18" s="386"/>
      <c r="T18" s="386"/>
      <c r="U18" s="386"/>
      <c r="V18" s="386"/>
      <c r="W18" s="386"/>
      <c r="X18" s="386"/>
      <c r="Y18" s="386"/>
      <c r="Z18" s="491"/>
      <c r="AA18" s="387">
        <f t="shared" si="0"/>
        <v>0</v>
      </c>
      <c r="AB18" s="1162"/>
    </row>
    <row r="19" spans="2:28" ht="18" customHeight="1">
      <c r="B19" s="1169"/>
      <c r="C19" s="1157"/>
      <c r="D19" s="1159"/>
      <c r="E19" s="381" t="s">
        <v>374</v>
      </c>
      <c r="F19" s="382"/>
      <c r="G19" s="382"/>
      <c r="H19" s="382"/>
      <c r="I19" s="382"/>
      <c r="J19" s="382"/>
      <c r="K19" s="382"/>
      <c r="L19" s="382"/>
      <c r="M19" s="382"/>
      <c r="N19" s="382"/>
      <c r="O19" s="382"/>
      <c r="P19" s="382"/>
      <c r="Q19" s="382"/>
      <c r="R19" s="382"/>
      <c r="S19" s="382"/>
      <c r="T19" s="382"/>
      <c r="U19" s="382"/>
      <c r="V19" s="382"/>
      <c r="W19" s="382"/>
      <c r="X19" s="382"/>
      <c r="Y19" s="382"/>
      <c r="Z19" s="492"/>
      <c r="AA19" s="387">
        <f t="shared" si="0"/>
        <v>0</v>
      </c>
      <c r="AB19" s="1161"/>
    </row>
    <row r="20" spans="2:28" ht="18" customHeight="1">
      <c r="B20" s="1169"/>
      <c r="C20" s="1158"/>
      <c r="D20" s="1160"/>
      <c r="E20" s="381" t="s">
        <v>375</v>
      </c>
      <c r="F20" s="386"/>
      <c r="G20" s="386"/>
      <c r="H20" s="386"/>
      <c r="I20" s="386"/>
      <c r="J20" s="386"/>
      <c r="K20" s="386"/>
      <c r="L20" s="386"/>
      <c r="M20" s="386"/>
      <c r="N20" s="386"/>
      <c r="O20" s="386"/>
      <c r="P20" s="386"/>
      <c r="Q20" s="386"/>
      <c r="R20" s="386"/>
      <c r="S20" s="386"/>
      <c r="T20" s="386"/>
      <c r="U20" s="386"/>
      <c r="V20" s="386"/>
      <c r="W20" s="386"/>
      <c r="X20" s="386"/>
      <c r="Y20" s="386"/>
      <c r="Z20" s="491"/>
      <c r="AA20" s="387">
        <f t="shared" si="0"/>
        <v>0</v>
      </c>
      <c r="AB20" s="1162"/>
    </row>
    <row r="21" spans="2:28" ht="18" customHeight="1">
      <c r="B21" s="1169"/>
      <c r="C21" s="1157"/>
      <c r="D21" s="1159"/>
      <c r="E21" s="381" t="s">
        <v>374</v>
      </c>
      <c r="F21" s="382"/>
      <c r="G21" s="382"/>
      <c r="H21" s="382"/>
      <c r="I21" s="382"/>
      <c r="J21" s="382"/>
      <c r="K21" s="382"/>
      <c r="L21" s="382"/>
      <c r="M21" s="382"/>
      <c r="N21" s="382"/>
      <c r="O21" s="382"/>
      <c r="P21" s="382"/>
      <c r="Q21" s="382"/>
      <c r="R21" s="382"/>
      <c r="S21" s="382"/>
      <c r="T21" s="382"/>
      <c r="U21" s="382"/>
      <c r="V21" s="382"/>
      <c r="W21" s="382"/>
      <c r="X21" s="382"/>
      <c r="Y21" s="382"/>
      <c r="Z21" s="492"/>
      <c r="AA21" s="387">
        <f t="shared" si="0"/>
        <v>0</v>
      </c>
      <c r="AB21" s="1161"/>
    </row>
    <row r="22" spans="2:28" ht="18" customHeight="1">
      <c r="B22" s="1169"/>
      <c r="C22" s="1158"/>
      <c r="D22" s="1160"/>
      <c r="E22" s="381" t="s">
        <v>375</v>
      </c>
      <c r="F22" s="386"/>
      <c r="G22" s="386"/>
      <c r="H22" s="386"/>
      <c r="I22" s="386"/>
      <c r="J22" s="386"/>
      <c r="K22" s="386"/>
      <c r="L22" s="386"/>
      <c r="M22" s="386"/>
      <c r="N22" s="386"/>
      <c r="O22" s="386"/>
      <c r="P22" s="386"/>
      <c r="Q22" s="386"/>
      <c r="R22" s="386"/>
      <c r="S22" s="386"/>
      <c r="T22" s="386"/>
      <c r="U22" s="386"/>
      <c r="V22" s="386"/>
      <c r="W22" s="386"/>
      <c r="X22" s="386"/>
      <c r="Y22" s="386"/>
      <c r="Z22" s="491"/>
      <c r="AA22" s="387">
        <f t="shared" si="0"/>
        <v>0</v>
      </c>
      <c r="AB22" s="1162"/>
    </row>
    <row r="23" spans="2:28" ht="18" customHeight="1">
      <c r="B23" s="1169"/>
      <c r="C23" s="1157"/>
      <c r="D23" s="1159"/>
      <c r="E23" s="381" t="s">
        <v>374</v>
      </c>
      <c r="F23" s="382"/>
      <c r="G23" s="382"/>
      <c r="H23" s="382"/>
      <c r="I23" s="382"/>
      <c r="J23" s="382"/>
      <c r="K23" s="382"/>
      <c r="L23" s="382"/>
      <c r="M23" s="382"/>
      <c r="N23" s="382"/>
      <c r="O23" s="382"/>
      <c r="P23" s="382"/>
      <c r="Q23" s="382"/>
      <c r="R23" s="382"/>
      <c r="S23" s="382"/>
      <c r="T23" s="382"/>
      <c r="U23" s="382"/>
      <c r="V23" s="382"/>
      <c r="W23" s="382"/>
      <c r="X23" s="382"/>
      <c r="Y23" s="382"/>
      <c r="Z23" s="492"/>
      <c r="AA23" s="387">
        <f t="shared" si="0"/>
        <v>0</v>
      </c>
      <c r="AB23" s="1161"/>
    </row>
    <row r="24" spans="2:28" ht="18" customHeight="1">
      <c r="B24" s="1169"/>
      <c r="C24" s="1158"/>
      <c r="D24" s="1160"/>
      <c r="E24" s="381" t="s">
        <v>375</v>
      </c>
      <c r="F24" s="386"/>
      <c r="G24" s="386"/>
      <c r="H24" s="386"/>
      <c r="I24" s="386"/>
      <c r="J24" s="386"/>
      <c r="K24" s="386"/>
      <c r="L24" s="386"/>
      <c r="M24" s="386"/>
      <c r="N24" s="386"/>
      <c r="O24" s="386"/>
      <c r="P24" s="386"/>
      <c r="Q24" s="386"/>
      <c r="R24" s="386"/>
      <c r="S24" s="386"/>
      <c r="T24" s="386"/>
      <c r="U24" s="386"/>
      <c r="V24" s="386"/>
      <c r="W24" s="386"/>
      <c r="X24" s="386"/>
      <c r="Y24" s="386"/>
      <c r="Z24" s="491"/>
      <c r="AA24" s="387">
        <f t="shared" si="0"/>
        <v>0</v>
      </c>
      <c r="AB24" s="1162"/>
    </row>
    <row r="25" spans="2:28" ht="18" customHeight="1">
      <c r="B25" s="1169"/>
      <c r="C25" s="1157"/>
      <c r="D25" s="1159"/>
      <c r="E25" s="381" t="s">
        <v>374</v>
      </c>
      <c r="F25" s="382"/>
      <c r="G25" s="382"/>
      <c r="H25" s="382"/>
      <c r="I25" s="382"/>
      <c r="J25" s="382"/>
      <c r="K25" s="382"/>
      <c r="L25" s="382"/>
      <c r="M25" s="382"/>
      <c r="N25" s="382"/>
      <c r="O25" s="382"/>
      <c r="P25" s="382"/>
      <c r="Q25" s="382"/>
      <c r="R25" s="382"/>
      <c r="S25" s="382"/>
      <c r="T25" s="382"/>
      <c r="U25" s="382"/>
      <c r="V25" s="382"/>
      <c r="W25" s="382"/>
      <c r="X25" s="382"/>
      <c r="Y25" s="382"/>
      <c r="Z25" s="492"/>
      <c r="AA25" s="387">
        <f t="shared" si="0"/>
        <v>0</v>
      </c>
      <c r="AB25" s="1161"/>
    </row>
    <row r="26" spans="2:28" ht="18" customHeight="1">
      <c r="B26" s="1169"/>
      <c r="C26" s="1158"/>
      <c r="D26" s="1160"/>
      <c r="E26" s="381" t="s">
        <v>375</v>
      </c>
      <c r="F26" s="386"/>
      <c r="G26" s="386"/>
      <c r="H26" s="386"/>
      <c r="I26" s="386"/>
      <c r="J26" s="386"/>
      <c r="K26" s="386"/>
      <c r="L26" s="386"/>
      <c r="M26" s="386"/>
      <c r="N26" s="386"/>
      <c r="O26" s="386"/>
      <c r="P26" s="386"/>
      <c r="Q26" s="386"/>
      <c r="R26" s="386"/>
      <c r="S26" s="386"/>
      <c r="T26" s="386"/>
      <c r="U26" s="386"/>
      <c r="V26" s="386"/>
      <c r="W26" s="386"/>
      <c r="X26" s="386"/>
      <c r="Y26" s="386"/>
      <c r="Z26" s="491"/>
      <c r="AA26" s="387">
        <f t="shared" si="0"/>
        <v>0</v>
      </c>
      <c r="AB26" s="1162"/>
    </row>
    <row r="27" spans="2:28" ht="18" customHeight="1">
      <c r="B27" s="1169"/>
      <c r="C27" s="1157"/>
      <c r="D27" s="1178"/>
      <c r="E27" s="381" t="s">
        <v>374</v>
      </c>
      <c r="F27" s="382"/>
      <c r="G27" s="382"/>
      <c r="H27" s="382"/>
      <c r="I27" s="382"/>
      <c r="J27" s="382"/>
      <c r="K27" s="382"/>
      <c r="L27" s="382"/>
      <c r="M27" s="382"/>
      <c r="N27" s="382"/>
      <c r="O27" s="382"/>
      <c r="P27" s="382"/>
      <c r="Q27" s="382"/>
      <c r="R27" s="382"/>
      <c r="S27" s="382"/>
      <c r="T27" s="382"/>
      <c r="U27" s="382"/>
      <c r="V27" s="382"/>
      <c r="W27" s="382"/>
      <c r="X27" s="382"/>
      <c r="Y27" s="382"/>
      <c r="Z27" s="492"/>
      <c r="AA27" s="387">
        <f t="shared" si="0"/>
        <v>0</v>
      </c>
      <c r="AB27" s="1161"/>
    </row>
    <row r="28" spans="2:28" ht="18" customHeight="1">
      <c r="B28" s="1169"/>
      <c r="C28" s="1158"/>
      <c r="D28" s="1179"/>
      <c r="E28" s="381" t="s">
        <v>375</v>
      </c>
      <c r="F28" s="386"/>
      <c r="G28" s="386"/>
      <c r="H28" s="386"/>
      <c r="I28" s="386"/>
      <c r="J28" s="386"/>
      <c r="K28" s="386"/>
      <c r="L28" s="386"/>
      <c r="M28" s="386"/>
      <c r="N28" s="386"/>
      <c r="O28" s="386"/>
      <c r="P28" s="386"/>
      <c r="Q28" s="386"/>
      <c r="R28" s="386"/>
      <c r="S28" s="386"/>
      <c r="T28" s="386"/>
      <c r="U28" s="386"/>
      <c r="V28" s="386"/>
      <c r="W28" s="386"/>
      <c r="X28" s="386"/>
      <c r="Y28" s="386"/>
      <c r="Z28" s="491"/>
      <c r="AA28" s="387">
        <f t="shared" si="0"/>
        <v>0</v>
      </c>
      <c r="AB28" s="1162"/>
    </row>
    <row r="29" spans="2:28" ht="18" customHeight="1">
      <c r="B29" s="1169"/>
      <c r="C29" s="1157"/>
      <c r="D29" s="1178"/>
      <c r="E29" s="381" t="s">
        <v>374</v>
      </c>
      <c r="F29" s="382"/>
      <c r="G29" s="382"/>
      <c r="H29" s="382"/>
      <c r="I29" s="382"/>
      <c r="J29" s="382"/>
      <c r="K29" s="382"/>
      <c r="L29" s="382"/>
      <c r="M29" s="382"/>
      <c r="N29" s="382"/>
      <c r="O29" s="382"/>
      <c r="P29" s="382"/>
      <c r="Q29" s="382"/>
      <c r="R29" s="382"/>
      <c r="S29" s="382"/>
      <c r="T29" s="382"/>
      <c r="U29" s="382"/>
      <c r="V29" s="382"/>
      <c r="W29" s="382"/>
      <c r="X29" s="382"/>
      <c r="Y29" s="382"/>
      <c r="Z29" s="492"/>
      <c r="AA29" s="387">
        <f t="shared" si="0"/>
        <v>0</v>
      </c>
      <c r="AB29" s="1161"/>
    </row>
    <row r="30" spans="2:28" ht="18" customHeight="1">
      <c r="B30" s="1170"/>
      <c r="C30" s="1158"/>
      <c r="D30" s="1179"/>
      <c r="E30" s="381" t="s">
        <v>375</v>
      </c>
      <c r="F30" s="386"/>
      <c r="G30" s="386"/>
      <c r="H30" s="386"/>
      <c r="I30" s="386"/>
      <c r="J30" s="386"/>
      <c r="K30" s="386"/>
      <c r="L30" s="386"/>
      <c r="M30" s="386"/>
      <c r="N30" s="386"/>
      <c r="O30" s="386"/>
      <c r="P30" s="386"/>
      <c r="Q30" s="386"/>
      <c r="R30" s="386"/>
      <c r="S30" s="386"/>
      <c r="T30" s="386"/>
      <c r="U30" s="386"/>
      <c r="V30" s="386"/>
      <c r="W30" s="386"/>
      <c r="X30" s="386"/>
      <c r="Y30" s="386"/>
      <c r="Z30" s="491"/>
      <c r="AA30" s="387">
        <f t="shared" si="0"/>
        <v>0</v>
      </c>
      <c r="AB30" s="1162"/>
    </row>
    <row r="31" spans="2:28" ht="18" customHeight="1">
      <c r="B31" s="1180" t="s">
        <v>227</v>
      </c>
      <c r="C31" s="1181"/>
      <c r="D31" s="1184"/>
      <c r="E31" s="381" t="s">
        <v>374</v>
      </c>
      <c r="F31" s="386">
        <f>F7+F9+F11+F13+F15+F17+F19+F21+F23+F25+F27+F29</f>
        <v>0</v>
      </c>
      <c r="G31" s="386">
        <f t="shared" ref="G31:Z32" si="1">G7+G9+G11+G13+G15+G17+G19+G21+G23+G25+G27+G29</f>
        <v>0</v>
      </c>
      <c r="H31" s="386">
        <f t="shared" si="1"/>
        <v>0</v>
      </c>
      <c r="I31" s="386">
        <f t="shared" si="1"/>
        <v>0</v>
      </c>
      <c r="J31" s="386">
        <f t="shared" si="1"/>
        <v>0</v>
      </c>
      <c r="K31" s="386">
        <f t="shared" si="1"/>
        <v>0</v>
      </c>
      <c r="L31" s="386">
        <f t="shared" si="1"/>
        <v>0</v>
      </c>
      <c r="M31" s="386">
        <f t="shared" si="1"/>
        <v>0</v>
      </c>
      <c r="N31" s="386">
        <f t="shared" si="1"/>
        <v>0</v>
      </c>
      <c r="O31" s="386">
        <f t="shared" si="1"/>
        <v>0</v>
      </c>
      <c r="P31" s="386">
        <f t="shared" si="1"/>
        <v>0</v>
      </c>
      <c r="Q31" s="386">
        <f t="shared" si="1"/>
        <v>0</v>
      </c>
      <c r="R31" s="386">
        <f t="shared" si="1"/>
        <v>0</v>
      </c>
      <c r="S31" s="386">
        <f t="shared" si="1"/>
        <v>0</v>
      </c>
      <c r="T31" s="386">
        <f t="shared" si="1"/>
        <v>0</v>
      </c>
      <c r="U31" s="386">
        <f t="shared" si="1"/>
        <v>0</v>
      </c>
      <c r="V31" s="386">
        <f t="shared" si="1"/>
        <v>0</v>
      </c>
      <c r="W31" s="386">
        <f t="shared" si="1"/>
        <v>0</v>
      </c>
      <c r="X31" s="386">
        <f t="shared" si="1"/>
        <v>0</v>
      </c>
      <c r="Y31" s="386">
        <f t="shared" si="1"/>
        <v>0</v>
      </c>
      <c r="Z31" s="491">
        <f t="shared" si="1"/>
        <v>0</v>
      </c>
      <c r="AA31" s="387">
        <f t="shared" si="0"/>
        <v>0</v>
      </c>
      <c r="AB31" s="1186"/>
    </row>
    <row r="32" spans="2:28" ht="18" customHeight="1">
      <c r="B32" s="1182"/>
      <c r="C32" s="1183"/>
      <c r="D32" s="1185"/>
      <c r="E32" s="383" t="s">
        <v>375</v>
      </c>
      <c r="F32" s="388">
        <f>F8+F10+F12+F14+F16+F18+F20+F22+F24+F26+F28+F30</f>
        <v>0</v>
      </c>
      <c r="G32" s="388">
        <f t="shared" si="1"/>
        <v>0</v>
      </c>
      <c r="H32" s="388">
        <f t="shared" si="1"/>
        <v>0</v>
      </c>
      <c r="I32" s="388">
        <f t="shared" si="1"/>
        <v>0</v>
      </c>
      <c r="J32" s="388">
        <f t="shared" si="1"/>
        <v>0</v>
      </c>
      <c r="K32" s="388">
        <f t="shared" si="1"/>
        <v>0</v>
      </c>
      <c r="L32" s="388">
        <f t="shared" si="1"/>
        <v>0</v>
      </c>
      <c r="M32" s="388">
        <f t="shared" si="1"/>
        <v>0</v>
      </c>
      <c r="N32" s="388">
        <f t="shared" si="1"/>
        <v>0</v>
      </c>
      <c r="O32" s="388">
        <f t="shared" si="1"/>
        <v>0</v>
      </c>
      <c r="P32" s="388">
        <f t="shared" si="1"/>
        <v>0</v>
      </c>
      <c r="Q32" s="388">
        <f t="shared" si="1"/>
        <v>0</v>
      </c>
      <c r="R32" s="388">
        <f t="shared" si="1"/>
        <v>0</v>
      </c>
      <c r="S32" s="388">
        <f t="shared" si="1"/>
        <v>0</v>
      </c>
      <c r="T32" s="388">
        <f t="shared" si="1"/>
        <v>0</v>
      </c>
      <c r="U32" s="388">
        <f t="shared" si="1"/>
        <v>0</v>
      </c>
      <c r="V32" s="388">
        <f t="shared" si="1"/>
        <v>0</v>
      </c>
      <c r="W32" s="388">
        <f t="shared" si="1"/>
        <v>0</v>
      </c>
      <c r="X32" s="388">
        <f t="shared" si="1"/>
        <v>0</v>
      </c>
      <c r="Y32" s="388">
        <f t="shared" si="1"/>
        <v>0</v>
      </c>
      <c r="Z32" s="493">
        <f t="shared" si="1"/>
        <v>0</v>
      </c>
      <c r="AA32" s="389">
        <f t="shared" si="0"/>
        <v>0</v>
      </c>
      <c r="AB32" s="1187"/>
    </row>
    <row r="33" spans="2:28" ht="18" customHeight="1">
      <c r="B33" s="1194" t="s">
        <v>376</v>
      </c>
      <c r="C33" s="1195"/>
      <c r="D33" s="1196"/>
      <c r="E33" s="384" t="s">
        <v>374</v>
      </c>
      <c r="F33" s="378"/>
      <c r="G33" s="378"/>
      <c r="H33" s="378"/>
      <c r="I33" s="378"/>
      <c r="J33" s="378"/>
      <c r="K33" s="378"/>
      <c r="L33" s="378"/>
      <c r="M33" s="378"/>
      <c r="N33" s="378"/>
      <c r="O33" s="378"/>
      <c r="P33" s="378"/>
      <c r="Q33" s="378"/>
      <c r="R33" s="378"/>
      <c r="S33" s="378"/>
      <c r="T33" s="378"/>
      <c r="U33" s="378"/>
      <c r="V33" s="378"/>
      <c r="W33" s="378"/>
      <c r="X33" s="378"/>
      <c r="Y33" s="378"/>
      <c r="Z33" s="494"/>
      <c r="AA33" s="390">
        <f t="shared" si="0"/>
        <v>0</v>
      </c>
      <c r="AB33" s="1197"/>
    </row>
    <row r="34" spans="2:28" ht="18" customHeight="1">
      <c r="B34" s="1169"/>
      <c r="C34" s="1158"/>
      <c r="D34" s="1160"/>
      <c r="E34" s="381" t="s">
        <v>375</v>
      </c>
      <c r="F34" s="386"/>
      <c r="G34" s="386"/>
      <c r="H34" s="386"/>
      <c r="I34" s="386"/>
      <c r="J34" s="386"/>
      <c r="K34" s="386"/>
      <c r="L34" s="386"/>
      <c r="M34" s="386"/>
      <c r="N34" s="386"/>
      <c r="O34" s="386"/>
      <c r="P34" s="386"/>
      <c r="Q34" s="386"/>
      <c r="R34" s="386"/>
      <c r="S34" s="386"/>
      <c r="T34" s="386"/>
      <c r="U34" s="386"/>
      <c r="V34" s="386"/>
      <c r="W34" s="386"/>
      <c r="X34" s="386"/>
      <c r="Y34" s="386"/>
      <c r="Z34" s="491"/>
      <c r="AA34" s="387">
        <f t="shared" si="0"/>
        <v>0</v>
      </c>
      <c r="AB34" s="1191"/>
    </row>
    <row r="35" spans="2:28" ht="18" customHeight="1">
      <c r="B35" s="1169"/>
      <c r="C35" s="1163"/>
      <c r="D35" s="1192"/>
      <c r="E35" s="381" t="s">
        <v>374</v>
      </c>
      <c r="F35" s="382"/>
      <c r="G35" s="382"/>
      <c r="H35" s="382"/>
      <c r="I35" s="382"/>
      <c r="J35" s="382"/>
      <c r="K35" s="382"/>
      <c r="L35" s="382"/>
      <c r="M35" s="382"/>
      <c r="N35" s="382"/>
      <c r="O35" s="382"/>
      <c r="P35" s="382"/>
      <c r="Q35" s="382"/>
      <c r="R35" s="382"/>
      <c r="S35" s="382"/>
      <c r="T35" s="382"/>
      <c r="U35" s="382"/>
      <c r="V35" s="382"/>
      <c r="W35" s="382"/>
      <c r="X35" s="382"/>
      <c r="Y35" s="382"/>
      <c r="Z35" s="492"/>
      <c r="AA35" s="387">
        <f t="shared" si="0"/>
        <v>0</v>
      </c>
      <c r="AB35" s="1198"/>
    </row>
    <row r="36" spans="2:28" ht="18" customHeight="1">
      <c r="B36" s="1169"/>
      <c r="C36" s="1164"/>
      <c r="D36" s="1193"/>
      <c r="E36" s="381" t="s">
        <v>375</v>
      </c>
      <c r="F36" s="386"/>
      <c r="G36" s="386"/>
      <c r="H36" s="386"/>
      <c r="I36" s="386"/>
      <c r="J36" s="386"/>
      <c r="K36" s="386"/>
      <c r="L36" s="386"/>
      <c r="M36" s="386"/>
      <c r="N36" s="386"/>
      <c r="O36" s="386"/>
      <c r="P36" s="386"/>
      <c r="Q36" s="386"/>
      <c r="R36" s="386"/>
      <c r="S36" s="386"/>
      <c r="T36" s="386"/>
      <c r="U36" s="386"/>
      <c r="V36" s="386"/>
      <c r="W36" s="386"/>
      <c r="X36" s="386"/>
      <c r="Y36" s="386"/>
      <c r="Z36" s="491"/>
      <c r="AA36" s="387">
        <f t="shared" si="0"/>
        <v>0</v>
      </c>
      <c r="AB36" s="1199"/>
    </row>
    <row r="37" spans="2:28" ht="18" customHeight="1">
      <c r="B37" s="1169"/>
      <c r="C37" s="1157"/>
      <c r="D37" s="1188"/>
      <c r="E37" s="381" t="s">
        <v>374</v>
      </c>
      <c r="F37" s="382"/>
      <c r="G37" s="382"/>
      <c r="H37" s="382"/>
      <c r="I37" s="382"/>
      <c r="J37" s="382"/>
      <c r="K37" s="382"/>
      <c r="L37" s="382"/>
      <c r="M37" s="382"/>
      <c r="N37" s="382"/>
      <c r="O37" s="382"/>
      <c r="P37" s="382"/>
      <c r="Q37" s="382"/>
      <c r="R37" s="382"/>
      <c r="S37" s="382"/>
      <c r="T37" s="382"/>
      <c r="U37" s="382"/>
      <c r="V37" s="382"/>
      <c r="W37" s="382"/>
      <c r="X37" s="382"/>
      <c r="Y37" s="382"/>
      <c r="Z37" s="492"/>
      <c r="AA37" s="387">
        <f t="shared" si="0"/>
        <v>0</v>
      </c>
      <c r="AB37" s="1190"/>
    </row>
    <row r="38" spans="2:28" ht="18" customHeight="1">
      <c r="B38" s="1169"/>
      <c r="C38" s="1158"/>
      <c r="D38" s="1189"/>
      <c r="E38" s="381" t="s">
        <v>375</v>
      </c>
      <c r="F38" s="386"/>
      <c r="G38" s="386"/>
      <c r="H38" s="386"/>
      <c r="I38" s="386"/>
      <c r="J38" s="386"/>
      <c r="K38" s="386"/>
      <c r="L38" s="386"/>
      <c r="M38" s="386"/>
      <c r="N38" s="386"/>
      <c r="O38" s="386"/>
      <c r="P38" s="386"/>
      <c r="Q38" s="386"/>
      <c r="R38" s="386"/>
      <c r="S38" s="386"/>
      <c r="T38" s="386"/>
      <c r="U38" s="386"/>
      <c r="V38" s="386"/>
      <c r="W38" s="386"/>
      <c r="X38" s="386"/>
      <c r="Y38" s="386"/>
      <c r="Z38" s="491"/>
      <c r="AA38" s="387">
        <f t="shared" si="0"/>
        <v>0</v>
      </c>
      <c r="AB38" s="1191"/>
    </row>
    <row r="39" spans="2:28" ht="18" customHeight="1">
      <c r="B39" s="1169"/>
      <c r="C39" s="1163"/>
      <c r="D39" s="1188"/>
      <c r="E39" s="381" t="s">
        <v>374</v>
      </c>
      <c r="F39" s="382"/>
      <c r="G39" s="382"/>
      <c r="H39" s="382"/>
      <c r="I39" s="382"/>
      <c r="J39" s="382"/>
      <c r="K39" s="382"/>
      <c r="L39" s="382"/>
      <c r="M39" s="382"/>
      <c r="N39" s="382"/>
      <c r="O39" s="382"/>
      <c r="P39" s="382"/>
      <c r="Q39" s="382"/>
      <c r="R39" s="382"/>
      <c r="S39" s="382"/>
      <c r="T39" s="382"/>
      <c r="U39" s="382"/>
      <c r="V39" s="382"/>
      <c r="W39" s="382"/>
      <c r="X39" s="382"/>
      <c r="Y39" s="382"/>
      <c r="Z39" s="492"/>
      <c r="AA39" s="387">
        <f t="shared" si="0"/>
        <v>0</v>
      </c>
      <c r="AB39" s="1190"/>
    </row>
    <row r="40" spans="2:28" ht="18" customHeight="1">
      <c r="B40" s="1169"/>
      <c r="C40" s="1158"/>
      <c r="D40" s="1189"/>
      <c r="E40" s="381" t="s">
        <v>375</v>
      </c>
      <c r="F40" s="386"/>
      <c r="G40" s="386"/>
      <c r="H40" s="386"/>
      <c r="I40" s="386"/>
      <c r="J40" s="386"/>
      <c r="K40" s="386"/>
      <c r="L40" s="386"/>
      <c r="M40" s="386"/>
      <c r="N40" s="386"/>
      <c r="O40" s="386"/>
      <c r="P40" s="386"/>
      <c r="Q40" s="386"/>
      <c r="R40" s="386"/>
      <c r="S40" s="386"/>
      <c r="T40" s="386"/>
      <c r="U40" s="386"/>
      <c r="V40" s="386"/>
      <c r="W40" s="386"/>
      <c r="X40" s="386"/>
      <c r="Y40" s="386"/>
      <c r="Z40" s="491"/>
      <c r="AA40" s="387">
        <f t="shared" si="0"/>
        <v>0</v>
      </c>
      <c r="AB40" s="1191"/>
    </row>
    <row r="41" spans="2:28" ht="18" customHeight="1">
      <c r="B41" s="1169"/>
      <c r="C41" s="1163"/>
      <c r="D41" s="1192"/>
      <c r="E41" s="381" t="s">
        <v>374</v>
      </c>
      <c r="F41" s="382"/>
      <c r="G41" s="382"/>
      <c r="H41" s="382"/>
      <c r="I41" s="382"/>
      <c r="J41" s="382"/>
      <c r="K41" s="382"/>
      <c r="L41" s="382"/>
      <c r="M41" s="382"/>
      <c r="N41" s="382"/>
      <c r="O41" s="382"/>
      <c r="P41" s="382"/>
      <c r="Q41" s="382"/>
      <c r="R41" s="382"/>
      <c r="S41" s="382"/>
      <c r="T41" s="382"/>
      <c r="U41" s="382"/>
      <c r="V41" s="382"/>
      <c r="W41" s="382"/>
      <c r="X41" s="382"/>
      <c r="Y41" s="382"/>
      <c r="Z41" s="492"/>
      <c r="AA41" s="387">
        <f t="shared" si="0"/>
        <v>0</v>
      </c>
      <c r="AB41" s="1174"/>
    </row>
    <row r="42" spans="2:28" ht="18" customHeight="1">
      <c r="B42" s="1169"/>
      <c r="C42" s="1164"/>
      <c r="D42" s="1193"/>
      <c r="E42" s="381" t="s">
        <v>375</v>
      </c>
      <c r="F42" s="386"/>
      <c r="G42" s="386"/>
      <c r="H42" s="386"/>
      <c r="I42" s="386"/>
      <c r="J42" s="386"/>
      <c r="K42" s="386"/>
      <c r="L42" s="386"/>
      <c r="M42" s="386"/>
      <c r="N42" s="386"/>
      <c r="O42" s="386"/>
      <c r="P42" s="386"/>
      <c r="Q42" s="386"/>
      <c r="R42" s="386"/>
      <c r="S42" s="386"/>
      <c r="T42" s="386"/>
      <c r="U42" s="386"/>
      <c r="V42" s="386"/>
      <c r="W42" s="386"/>
      <c r="X42" s="386"/>
      <c r="Y42" s="386"/>
      <c r="Z42" s="491"/>
      <c r="AA42" s="387">
        <f t="shared" si="0"/>
        <v>0</v>
      </c>
      <c r="AB42" s="1175"/>
    </row>
    <row r="43" spans="2:28" ht="18" customHeight="1">
      <c r="B43" s="1210" t="s">
        <v>227</v>
      </c>
      <c r="C43" s="1211"/>
      <c r="D43" s="1214"/>
      <c r="E43" s="381" t="s">
        <v>374</v>
      </c>
      <c r="F43" s="386">
        <f>F33+F35+F37+F39+F41</f>
        <v>0</v>
      </c>
      <c r="G43" s="386">
        <f t="shared" ref="G43:Z43" si="2">G33+G35+G37+G39+G41</f>
        <v>0</v>
      </c>
      <c r="H43" s="386">
        <f t="shared" si="2"/>
        <v>0</v>
      </c>
      <c r="I43" s="386">
        <f t="shared" si="2"/>
        <v>0</v>
      </c>
      <c r="J43" s="386">
        <f t="shared" si="2"/>
        <v>0</v>
      </c>
      <c r="K43" s="386">
        <f t="shared" si="2"/>
        <v>0</v>
      </c>
      <c r="L43" s="386">
        <f t="shared" si="2"/>
        <v>0</v>
      </c>
      <c r="M43" s="386">
        <f t="shared" si="2"/>
        <v>0</v>
      </c>
      <c r="N43" s="386">
        <f t="shared" si="2"/>
        <v>0</v>
      </c>
      <c r="O43" s="386">
        <f t="shared" si="2"/>
        <v>0</v>
      </c>
      <c r="P43" s="386">
        <f t="shared" si="2"/>
        <v>0</v>
      </c>
      <c r="Q43" s="386">
        <f t="shared" si="2"/>
        <v>0</v>
      </c>
      <c r="R43" s="386">
        <f t="shared" si="2"/>
        <v>0</v>
      </c>
      <c r="S43" s="386">
        <f t="shared" si="2"/>
        <v>0</v>
      </c>
      <c r="T43" s="386">
        <f t="shared" si="2"/>
        <v>0</v>
      </c>
      <c r="U43" s="386">
        <f t="shared" si="2"/>
        <v>0</v>
      </c>
      <c r="V43" s="386">
        <f t="shared" si="2"/>
        <v>0</v>
      </c>
      <c r="W43" s="386">
        <f t="shared" si="2"/>
        <v>0</v>
      </c>
      <c r="X43" s="386">
        <f t="shared" si="2"/>
        <v>0</v>
      </c>
      <c r="Y43" s="386">
        <f t="shared" si="2"/>
        <v>0</v>
      </c>
      <c r="Z43" s="491">
        <f t="shared" si="2"/>
        <v>0</v>
      </c>
      <c r="AA43" s="387">
        <f t="shared" si="0"/>
        <v>0</v>
      </c>
      <c r="AB43" s="1216"/>
    </row>
    <row r="44" spans="2:28" ht="18" customHeight="1">
      <c r="B44" s="1212"/>
      <c r="C44" s="1213"/>
      <c r="D44" s="1215"/>
      <c r="E44" s="385" t="s">
        <v>375</v>
      </c>
      <c r="F44" s="388">
        <f>F34+F36+F38+F40+F42</f>
        <v>0</v>
      </c>
      <c r="G44" s="388">
        <f t="shared" ref="G44:Z44" si="3">G34+G36+G38+G40+G42</f>
        <v>0</v>
      </c>
      <c r="H44" s="388">
        <f t="shared" si="3"/>
        <v>0</v>
      </c>
      <c r="I44" s="388">
        <f t="shared" si="3"/>
        <v>0</v>
      </c>
      <c r="J44" s="388">
        <f t="shared" si="3"/>
        <v>0</v>
      </c>
      <c r="K44" s="388">
        <f t="shared" si="3"/>
        <v>0</v>
      </c>
      <c r="L44" s="388">
        <f t="shared" si="3"/>
        <v>0</v>
      </c>
      <c r="M44" s="388">
        <f t="shared" si="3"/>
        <v>0</v>
      </c>
      <c r="N44" s="388">
        <f t="shared" si="3"/>
        <v>0</v>
      </c>
      <c r="O44" s="388">
        <f t="shared" si="3"/>
        <v>0</v>
      </c>
      <c r="P44" s="388">
        <f t="shared" si="3"/>
        <v>0</v>
      </c>
      <c r="Q44" s="388">
        <f t="shared" si="3"/>
        <v>0</v>
      </c>
      <c r="R44" s="388">
        <f t="shared" si="3"/>
        <v>0</v>
      </c>
      <c r="S44" s="388">
        <f t="shared" si="3"/>
        <v>0</v>
      </c>
      <c r="T44" s="388">
        <f t="shared" si="3"/>
        <v>0</v>
      </c>
      <c r="U44" s="388">
        <f t="shared" si="3"/>
        <v>0</v>
      </c>
      <c r="V44" s="388">
        <f t="shared" si="3"/>
        <v>0</v>
      </c>
      <c r="W44" s="388">
        <f t="shared" si="3"/>
        <v>0</v>
      </c>
      <c r="X44" s="388">
        <f t="shared" si="3"/>
        <v>0</v>
      </c>
      <c r="Y44" s="388">
        <f t="shared" si="3"/>
        <v>0</v>
      </c>
      <c r="Z44" s="493">
        <f t="shared" si="3"/>
        <v>0</v>
      </c>
      <c r="AA44" s="389">
        <f>SUM(F44:Z44)</f>
        <v>0</v>
      </c>
      <c r="AB44" s="1217"/>
    </row>
    <row r="45" spans="2:28" ht="18" customHeight="1">
      <c r="B45" s="1218" t="s">
        <v>230</v>
      </c>
      <c r="C45" s="1219"/>
      <c r="D45" s="1222"/>
      <c r="E45" s="384" t="s">
        <v>374</v>
      </c>
      <c r="F45" s="391">
        <f>F31+F43</f>
        <v>0</v>
      </c>
      <c r="G45" s="391">
        <f t="shared" ref="G45:Z45" si="4">G31+G43</f>
        <v>0</v>
      </c>
      <c r="H45" s="391">
        <f t="shared" si="4"/>
        <v>0</v>
      </c>
      <c r="I45" s="391">
        <f t="shared" si="4"/>
        <v>0</v>
      </c>
      <c r="J45" s="391">
        <f t="shared" si="4"/>
        <v>0</v>
      </c>
      <c r="K45" s="391">
        <f t="shared" si="4"/>
        <v>0</v>
      </c>
      <c r="L45" s="391">
        <f t="shared" si="4"/>
        <v>0</v>
      </c>
      <c r="M45" s="391">
        <f t="shared" si="4"/>
        <v>0</v>
      </c>
      <c r="N45" s="391">
        <f t="shared" si="4"/>
        <v>0</v>
      </c>
      <c r="O45" s="391">
        <f t="shared" si="4"/>
        <v>0</v>
      </c>
      <c r="P45" s="391">
        <f t="shared" si="4"/>
        <v>0</v>
      </c>
      <c r="Q45" s="391">
        <f t="shared" si="4"/>
        <v>0</v>
      </c>
      <c r="R45" s="391">
        <f t="shared" si="4"/>
        <v>0</v>
      </c>
      <c r="S45" s="391">
        <f t="shared" si="4"/>
        <v>0</v>
      </c>
      <c r="T45" s="391">
        <f t="shared" si="4"/>
        <v>0</v>
      </c>
      <c r="U45" s="391">
        <f t="shared" si="4"/>
        <v>0</v>
      </c>
      <c r="V45" s="391">
        <f t="shared" si="4"/>
        <v>0</v>
      </c>
      <c r="W45" s="391">
        <f t="shared" si="4"/>
        <v>0</v>
      </c>
      <c r="X45" s="391">
        <f t="shared" si="4"/>
        <v>0</v>
      </c>
      <c r="Y45" s="391">
        <f t="shared" si="4"/>
        <v>0</v>
      </c>
      <c r="Z45" s="495">
        <f t="shared" si="4"/>
        <v>0</v>
      </c>
      <c r="AA45" s="390">
        <f t="shared" si="0"/>
        <v>0</v>
      </c>
      <c r="AB45" s="1216"/>
    </row>
    <row r="46" spans="2:28" ht="18" customHeight="1" thickBot="1">
      <c r="B46" s="1220"/>
      <c r="C46" s="1221"/>
      <c r="D46" s="1223"/>
      <c r="E46" s="471" t="s">
        <v>375</v>
      </c>
      <c r="F46" s="472">
        <f>F32+F44</f>
        <v>0</v>
      </c>
      <c r="G46" s="472">
        <f t="shared" ref="G46:Z46" si="5">G32+G44</f>
        <v>0</v>
      </c>
      <c r="H46" s="472">
        <f t="shared" si="5"/>
        <v>0</v>
      </c>
      <c r="I46" s="472">
        <f t="shared" si="5"/>
        <v>0</v>
      </c>
      <c r="J46" s="472">
        <f t="shared" si="5"/>
        <v>0</v>
      </c>
      <c r="K46" s="472">
        <f t="shared" si="5"/>
        <v>0</v>
      </c>
      <c r="L46" s="472">
        <f t="shared" si="5"/>
        <v>0</v>
      </c>
      <c r="M46" s="472">
        <f t="shared" si="5"/>
        <v>0</v>
      </c>
      <c r="N46" s="472">
        <f t="shared" si="5"/>
        <v>0</v>
      </c>
      <c r="O46" s="472">
        <f t="shared" si="5"/>
        <v>0</v>
      </c>
      <c r="P46" s="472">
        <f t="shared" si="5"/>
        <v>0</v>
      </c>
      <c r="Q46" s="472">
        <f t="shared" si="5"/>
        <v>0</v>
      </c>
      <c r="R46" s="472">
        <f t="shared" si="5"/>
        <v>0</v>
      </c>
      <c r="S46" s="472">
        <f t="shared" si="5"/>
        <v>0</v>
      </c>
      <c r="T46" s="472">
        <f t="shared" si="5"/>
        <v>0</v>
      </c>
      <c r="U46" s="472">
        <f t="shared" si="5"/>
        <v>0</v>
      </c>
      <c r="V46" s="472">
        <f t="shared" si="5"/>
        <v>0</v>
      </c>
      <c r="W46" s="472">
        <f t="shared" si="5"/>
        <v>0</v>
      </c>
      <c r="X46" s="472">
        <f t="shared" si="5"/>
        <v>0</v>
      </c>
      <c r="Y46" s="472">
        <f t="shared" si="5"/>
        <v>0</v>
      </c>
      <c r="Z46" s="496">
        <f t="shared" si="5"/>
        <v>0</v>
      </c>
      <c r="AA46" s="473">
        <f t="shared" si="0"/>
        <v>0</v>
      </c>
      <c r="AB46" s="1224"/>
    </row>
    <row r="47" spans="2:28" ht="18" customHeight="1">
      <c r="B47" s="131" t="s">
        <v>377</v>
      </c>
      <c r="C47" s="131"/>
      <c r="D47" s="139"/>
      <c r="E47" s="124"/>
      <c r="F47" s="127"/>
      <c r="G47" s="127"/>
      <c r="H47" s="127"/>
      <c r="I47" s="127"/>
      <c r="J47" s="127"/>
      <c r="K47" s="127"/>
      <c r="L47" s="127"/>
      <c r="M47" s="127"/>
      <c r="N47" s="127"/>
      <c r="O47" s="127"/>
      <c r="P47" s="127"/>
      <c r="Q47" s="127"/>
      <c r="R47" s="127"/>
      <c r="S47" s="127"/>
      <c r="T47" s="127"/>
      <c r="U47" s="127"/>
      <c r="V47" s="127"/>
      <c r="W47" s="127"/>
      <c r="X47" s="127"/>
      <c r="Y47" s="127"/>
      <c r="Z47" s="127"/>
      <c r="AA47" s="127"/>
    </row>
    <row r="48" spans="2:28" ht="18" customHeight="1">
      <c r="B48" s="131" t="s">
        <v>378</v>
      </c>
      <c r="D48" s="139"/>
    </row>
    <row r="49" spans="1:28" ht="18" customHeight="1">
      <c r="B49" s="131" t="s">
        <v>379</v>
      </c>
      <c r="D49" s="139"/>
    </row>
    <row r="50" spans="1:28" ht="18" customHeight="1">
      <c r="B50" s="131" t="s">
        <v>380</v>
      </c>
      <c r="D50" s="139"/>
    </row>
    <row r="51" spans="1:28" ht="18" customHeight="1"/>
    <row r="52" spans="1:28" ht="18" customHeight="1">
      <c r="C52" s="131"/>
    </row>
    <row r="53" spans="1:28" ht="26.45" customHeight="1">
      <c r="B53" s="9"/>
      <c r="C53" s="5"/>
      <c r="D53" s="5"/>
      <c r="E53" s="1138" t="s">
        <v>511</v>
      </c>
      <c r="F53" s="1138"/>
      <c r="G53" s="1138"/>
      <c r="H53" s="1138"/>
      <c r="I53" s="1138"/>
      <c r="J53" s="1138"/>
      <c r="K53" s="1138"/>
      <c r="L53" s="1138"/>
      <c r="M53" s="1138"/>
      <c r="N53" s="1138"/>
      <c r="O53" s="1138"/>
      <c r="P53" s="1138"/>
      <c r="Q53" s="1138"/>
      <c r="R53" s="1138"/>
      <c r="S53" s="1138"/>
      <c r="T53" s="1138"/>
      <c r="U53" s="1138"/>
      <c r="V53" s="1138"/>
      <c r="W53" s="1138"/>
      <c r="X53" s="1138"/>
      <c r="Y53" s="1138"/>
      <c r="Z53" s="1138"/>
      <c r="AA53" s="1138"/>
    </row>
    <row r="54" spans="1:28" ht="18" customHeight="1" thickBot="1">
      <c r="A54" s="119"/>
      <c r="C54" s="120"/>
      <c r="D54" s="5"/>
      <c r="E54" s="5"/>
      <c r="AA54" s="441"/>
    </row>
    <row r="55" spans="1:28" ht="18" customHeight="1">
      <c r="A55" s="122"/>
      <c r="B55" s="1139" t="s">
        <v>368</v>
      </c>
      <c r="C55" s="1140"/>
      <c r="D55" s="1145" t="s">
        <v>369</v>
      </c>
      <c r="E55" s="1148" t="s">
        <v>370</v>
      </c>
      <c r="F55" s="1149"/>
      <c r="G55" s="1149"/>
      <c r="H55" s="1149"/>
      <c r="I55" s="1149"/>
      <c r="J55" s="1149"/>
      <c r="K55" s="1149"/>
      <c r="L55" s="1149"/>
      <c r="M55" s="1149"/>
      <c r="N55" s="1149"/>
      <c r="O55" s="1149"/>
      <c r="P55" s="1149"/>
      <c r="Q55" s="1149"/>
      <c r="R55" s="1149"/>
      <c r="S55" s="1149"/>
      <c r="T55" s="1149"/>
      <c r="U55" s="1149"/>
      <c r="V55" s="1149"/>
      <c r="W55" s="1149"/>
      <c r="X55" s="1149"/>
      <c r="Y55" s="1149"/>
      <c r="Z55" s="1203"/>
      <c r="AA55" s="1204" t="s">
        <v>371</v>
      </c>
      <c r="AB55" s="1207" t="s">
        <v>28</v>
      </c>
    </row>
    <row r="56" spans="1:28">
      <c r="A56" s="122"/>
      <c r="B56" s="1141"/>
      <c r="C56" s="1142"/>
      <c r="D56" s="1146"/>
      <c r="E56" s="1154" t="s">
        <v>372</v>
      </c>
      <c r="F56" s="488" t="s">
        <v>32</v>
      </c>
      <c r="G56" s="488" t="s">
        <v>33</v>
      </c>
      <c r="H56" s="488" t="s">
        <v>34</v>
      </c>
      <c r="I56" s="488" t="s">
        <v>35</v>
      </c>
      <c r="J56" s="488" t="s">
        <v>36</v>
      </c>
      <c r="K56" s="488" t="s">
        <v>37</v>
      </c>
      <c r="L56" s="488" t="s">
        <v>38</v>
      </c>
      <c r="M56" s="488" t="s">
        <v>39</v>
      </c>
      <c r="N56" s="488" t="s">
        <v>40</v>
      </c>
      <c r="O56" s="488" t="s">
        <v>41</v>
      </c>
      <c r="P56" s="488" t="s">
        <v>42</v>
      </c>
      <c r="Q56" s="488" t="s">
        <v>43</v>
      </c>
      <c r="R56" s="488" t="s">
        <v>44</v>
      </c>
      <c r="S56" s="488" t="s">
        <v>57</v>
      </c>
      <c r="T56" s="488" t="s">
        <v>58</v>
      </c>
      <c r="U56" s="488" t="s">
        <v>59</v>
      </c>
      <c r="V56" s="488" t="s">
        <v>60</v>
      </c>
      <c r="W56" s="488" t="s">
        <v>61</v>
      </c>
      <c r="X56" s="488" t="s">
        <v>62</v>
      </c>
      <c r="Y56" s="488" t="s">
        <v>93</v>
      </c>
      <c r="Z56" s="480" t="s">
        <v>94</v>
      </c>
      <c r="AA56" s="1205"/>
      <c r="AB56" s="1208"/>
    </row>
    <row r="57" spans="1:28" s="6" customFormat="1">
      <c r="B57" s="1200"/>
      <c r="C57" s="1201"/>
      <c r="D57" s="1202"/>
      <c r="E57" s="1156"/>
      <c r="F57" s="498" t="s">
        <v>15</v>
      </c>
      <c r="G57" s="498" t="s">
        <v>16</v>
      </c>
      <c r="H57" s="498" t="s">
        <v>17</v>
      </c>
      <c r="I57" s="498" t="s">
        <v>18</v>
      </c>
      <c r="J57" s="498" t="s">
        <v>19</v>
      </c>
      <c r="K57" s="498" t="s">
        <v>20</v>
      </c>
      <c r="L57" s="498" t="s">
        <v>21</v>
      </c>
      <c r="M57" s="498" t="s">
        <v>22</v>
      </c>
      <c r="N57" s="498" t="s">
        <v>23</v>
      </c>
      <c r="O57" s="498" t="s">
        <v>24</v>
      </c>
      <c r="P57" s="498" t="s">
        <v>25</v>
      </c>
      <c r="Q57" s="498" t="s">
        <v>26</v>
      </c>
      <c r="R57" s="498" t="s">
        <v>27</v>
      </c>
      <c r="S57" s="498" t="s">
        <v>51</v>
      </c>
      <c r="T57" s="498" t="s">
        <v>52</v>
      </c>
      <c r="U57" s="498" t="s">
        <v>53</v>
      </c>
      <c r="V57" s="498" t="s">
        <v>54</v>
      </c>
      <c r="W57" s="498" t="s">
        <v>55</v>
      </c>
      <c r="X57" s="498" t="s">
        <v>56</v>
      </c>
      <c r="Y57" s="498" t="s">
        <v>95</v>
      </c>
      <c r="Z57" s="481" t="s">
        <v>96</v>
      </c>
      <c r="AA57" s="1206"/>
      <c r="AB57" s="1209"/>
    </row>
    <row r="58" spans="1:28" ht="18" customHeight="1">
      <c r="A58" s="125"/>
      <c r="B58" s="1194" t="s">
        <v>373</v>
      </c>
      <c r="C58" s="1195"/>
      <c r="D58" s="1196"/>
      <c r="E58" s="395" t="s">
        <v>374</v>
      </c>
      <c r="F58" s="378"/>
      <c r="G58" s="378"/>
      <c r="H58" s="378"/>
      <c r="I58" s="378"/>
      <c r="J58" s="378"/>
      <c r="K58" s="378"/>
      <c r="L58" s="378"/>
      <c r="M58" s="378"/>
      <c r="N58" s="378"/>
      <c r="O58" s="378"/>
      <c r="P58" s="378"/>
      <c r="Q58" s="378"/>
      <c r="R58" s="378"/>
      <c r="S58" s="378"/>
      <c r="T58" s="378"/>
      <c r="U58" s="378"/>
      <c r="V58" s="378"/>
      <c r="W58" s="378"/>
      <c r="X58" s="378"/>
      <c r="Y58" s="378"/>
      <c r="Z58" s="482"/>
      <c r="AA58" s="477">
        <f t="shared" ref="AA58:AA81" si="6">SUM(F58:Z58)</f>
        <v>0</v>
      </c>
      <c r="AB58" s="1229"/>
    </row>
    <row r="59" spans="1:28" ht="18" customHeight="1">
      <c r="A59" s="379"/>
      <c r="B59" s="1169"/>
      <c r="C59" s="1158"/>
      <c r="D59" s="1160"/>
      <c r="E59" s="396" t="s">
        <v>375</v>
      </c>
      <c r="F59" s="386"/>
      <c r="G59" s="386"/>
      <c r="H59" s="386"/>
      <c r="I59" s="386"/>
      <c r="J59" s="386"/>
      <c r="K59" s="386"/>
      <c r="L59" s="386"/>
      <c r="M59" s="386"/>
      <c r="N59" s="386"/>
      <c r="O59" s="386"/>
      <c r="P59" s="386"/>
      <c r="Q59" s="386"/>
      <c r="R59" s="386"/>
      <c r="S59" s="386"/>
      <c r="T59" s="386"/>
      <c r="U59" s="386"/>
      <c r="V59" s="386"/>
      <c r="W59" s="386"/>
      <c r="X59" s="386"/>
      <c r="Y59" s="386"/>
      <c r="Z59" s="483"/>
      <c r="AA59" s="478">
        <f t="shared" si="6"/>
        <v>0</v>
      </c>
      <c r="AB59" s="1226"/>
    </row>
    <row r="60" spans="1:28" ht="18" customHeight="1">
      <c r="A60" s="129"/>
      <c r="B60" s="1169"/>
      <c r="C60" s="1163"/>
      <c r="D60" s="1165"/>
      <c r="E60" s="397" t="s">
        <v>374</v>
      </c>
      <c r="F60" s="382"/>
      <c r="G60" s="382"/>
      <c r="H60" s="382"/>
      <c r="I60" s="382"/>
      <c r="J60" s="382"/>
      <c r="K60" s="382"/>
      <c r="L60" s="382"/>
      <c r="M60" s="382"/>
      <c r="N60" s="382"/>
      <c r="O60" s="382"/>
      <c r="P60" s="382"/>
      <c r="Q60" s="382"/>
      <c r="R60" s="382"/>
      <c r="S60" s="382"/>
      <c r="T60" s="382"/>
      <c r="U60" s="382"/>
      <c r="V60" s="382"/>
      <c r="W60" s="382"/>
      <c r="X60" s="382"/>
      <c r="Y60" s="382"/>
      <c r="Z60" s="484"/>
      <c r="AA60" s="478">
        <f t="shared" si="6"/>
        <v>0</v>
      </c>
      <c r="AB60" s="1227"/>
    </row>
    <row r="61" spans="1:28" ht="18" customHeight="1">
      <c r="B61" s="1169"/>
      <c r="C61" s="1164"/>
      <c r="D61" s="1166"/>
      <c r="E61" s="397" t="s">
        <v>375</v>
      </c>
      <c r="F61" s="386"/>
      <c r="G61" s="386"/>
      <c r="H61" s="386"/>
      <c r="I61" s="386"/>
      <c r="J61" s="386"/>
      <c r="K61" s="386"/>
      <c r="L61" s="386"/>
      <c r="M61" s="386"/>
      <c r="N61" s="386"/>
      <c r="O61" s="386"/>
      <c r="P61" s="386"/>
      <c r="Q61" s="386"/>
      <c r="R61" s="386"/>
      <c r="S61" s="386"/>
      <c r="T61" s="386"/>
      <c r="U61" s="386"/>
      <c r="V61" s="386"/>
      <c r="W61" s="386"/>
      <c r="X61" s="386"/>
      <c r="Y61" s="386"/>
      <c r="Z61" s="483"/>
      <c r="AA61" s="478">
        <f t="shared" si="6"/>
        <v>0</v>
      </c>
      <c r="AB61" s="1228"/>
    </row>
    <row r="62" spans="1:28" ht="18" customHeight="1">
      <c r="B62" s="1169"/>
      <c r="C62" s="1157"/>
      <c r="D62" s="1159"/>
      <c r="E62" s="397" t="s">
        <v>374</v>
      </c>
      <c r="F62" s="382"/>
      <c r="G62" s="382"/>
      <c r="H62" s="382"/>
      <c r="I62" s="382"/>
      <c r="J62" s="382"/>
      <c r="K62" s="382"/>
      <c r="L62" s="382"/>
      <c r="M62" s="382"/>
      <c r="N62" s="382"/>
      <c r="O62" s="382"/>
      <c r="P62" s="382"/>
      <c r="Q62" s="382"/>
      <c r="R62" s="382"/>
      <c r="S62" s="382"/>
      <c r="T62" s="382"/>
      <c r="U62" s="382"/>
      <c r="V62" s="382"/>
      <c r="W62" s="382"/>
      <c r="X62" s="382"/>
      <c r="Y62" s="382"/>
      <c r="Z62" s="484"/>
      <c r="AA62" s="478">
        <f t="shared" si="6"/>
        <v>0</v>
      </c>
      <c r="AB62" s="1225"/>
    </row>
    <row r="63" spans="1:28" ht="18" customHeight="1">
      <c r="B63" s="1169"/>
      <c r="C63" s="1158"/>
      <c r="D63" s="1160"/>
      <c r="E63" s="397" t="s">
        <v>375</v>
      </c>
      <c r="F63" s="386"/>
      <c r="G63" s="386"/>
      <c r="H63" s="386"/>
      <c r="I63" s="386"/>
      <c r="J63" s="386"/>
      <c r="K63" s="386"/>
      <c r="L63" s="386"/>
      <c r="M63" s="386"/>
      <c r="N63" s="386"/>
      <c r="O63" s="386"/>
      <c r="P63" s="386"/>
      <c r="Q63" s="386"/>
      <c r="R63" s="386"/>
      <c r="S63" s="386"/>
      <c r="T63" s="386"/>
      <c r="U63" s="386"/>
      <c r="V63" s="386"/>
      <c r="W63" s="386"/>
      <c r="X63" s="386"/>
      <c r="Y63" s="386"/>
      <c r="Z63" s="483"/>
      <c r="AA63" s="478">
        <f t="shared" si="6"/>
        <v>0</v>
      </c>
      <c r="AB63" s="1226"/>
    </row>
    <row r="64" spans="1:28" ht="18" customHeight="1">
      <c r="B64" s="1169"/>
      <c r="C64" s="1157"/>
      <c r="D64" s="1159"/>
      <c r="E64" s="397" t="s">
        <v>374</v>
      </c>
      <c r="F64" s="382"/>
      <c r="G64" s="382"/>
      <c r="H64" s="382"/>
      <c r="I64" s="382"/>
      <c r="J64" s="382"/>
      <c r="K64" s="382"/>
      <c r="L64" s="382"/>
      <c r="M64" s="382"/>
      <c r="N64" s="382"/>
      <c r="O64" s="382"/>
      <c r="P64" s="382"/>
      <c r="Q64" s="382"/>
      <c r="R64" s="382"/>
      <c r="S64" s="382"/>
      <c r="T64" s="382"/>
      <c r="U64" s="382"/>
      <c r="V64" s="382"/>
      <c r="W64" s="382"/>
      <c r="X64" s="382"/>
      <c r="Y64" s="382"/>
      <c r="Z64" s="484"/>
      <c r="AA64" s="478">
        <f t="shared" si="6"/>
        <v>0</v>
      </c>
      <c r="AB64" s="1225"/>
    </row>
    <row r="65" spans="2:28" ht="18" customHeight="1">
      <c r="B65" s="1169"/>
      <c r="C65" s="1158"/>
      <c r="D65" s="1160"/>
      <c r="E65" s="397" t="s">
        <v>375</v>
      </c>
      <c r="F65" s="386"/>
      <c r="G65" s="386"/>
      <c r="H65" s="386"/>
      <c r="I65" s="386"/>
      <c r="J65" s="386"/>
      <c r="K65" s="386"/>
      <c r="L65" s="386"/>
      <c r="M65" s="386"/>
      <c r="N65" s="386"/>
      <c r="O65" s="386"/>
      <c r="P65" s="386"/>
      <c r="Q65" s="386"/>
      <c r="R65" s="386"/>
      <c r="S65" s="386"/>
      <c r="T65" s="386"/>
      <c r="U65" s="386"/>
      <c r="V65" s="386"/>
      <c r="W65" s="386"/>
      <c r="X65" s="386"/>
      <c r="Y65" s="386"/>
      <c r="Z65" s="483"/>
      <c r="AA65" s="478">
        <f t="shared" si="6"/>
        <v>0</v>
      </c>
      <c r="AB65" s="1226"/>
    </row>
    <row r="66" spans="2:28" ht="18" customHeight="1">
      <c r="B66" s="1169"/>
      <c r="C66" s="1163"/>
      <c r="D66" s="1165"/>
      <c r="E66" s="397" t="s">
        <v>374</v>
      </c>
      <c r="F66" s="382"/>
      <c r="G66" s="382"/>
      <c r="H66" s="382"/>
      <c r="I66" s="382"/>
      <c r="J66" s="382"/>
      <c r="K66" s="382"/>
      <c r="L66" s="382"/>
      <c r="M66" s="382"/>
      <c r="N66" s="382"/>
      <c r="O66" s="382"/>
      <c r="P66" s="382"/>
      <c r="Q66" s="382"/>
      <c r="R66" s="382"/>
      <c r="S66" s="382"/>
      <c r="T66" s="382"/>
      <c r="U66" s="382"/>
      <c r="V66" s="382"/>
      <c r="W66" s="382"/>
      <c r="X66" s="382"/>
      <c r="Y66" s="382"/>
      <c r="Z66" s="484"/>
      <c r="AA66" s="478">
        <f t="shared" si="6"/>
        <v>0</v>
      </c>
      <c r="AB66" s="1227"/>
    </row>
    <row r="67" spans="2:28" ht="18" customHeight="1">
      <c r="B67" s="1169"/>
      <c r="C67" s="1164"/>
      <c r="D67" s="1166"/>
      <c r="E67" s="397" t="s">
        <v>375</v>
      </c>
      <c r="F67" s="386"/>
      <c r="G67" s="386"/>
      <c r="H67" s="386"/>
      <c r="I67" s="386"/>
      <c r="J67" s="386"/>
      <c r="K67" s="386"/>
      <c r="L67" s="386"/>
      <c r="M67" s="386"/>
      <c r="N67" s="386"/>
      <c r="O67" s="386"/>
      <c r="P67" s="386"/>
      <c r="Q67" s="386"/>
      <c r="R67" s="386"/>
      <c r="S67" s="386"/>
      <c r="T67" s="386"/>
      <c r="U67" s="386"/>
      <c r="V67" s="386"/>
      <c r="W67" s="386"/>
      <c r="X67" s="386"/>
      <c r="Y67" s="386"/>
      <c r="Z67" s="483"/>
      <c r="AA67" s="478">
        <f t="shared" si="6"/>
        <v>0</v>
      </c>
      <c r="AB67" s="1228"/>
    </row>
    <row r="68" spans="2:28" ht="18" customHeight="1">
      <c r="B68" s="1169"/>
      <c r="C68" s="1176"/>
      <c r="D68" s="1165"/>
      <c r="E68" s="397" t="s">
        <v>374</v>
      </c>
      <c r="F68" s="382"/>
      <c r="G68" s="382"/>
      <c r="H68" s="382"/>
      <c r="I68" s="382"/>
      <c r="J68" s="382"/>
      <c r="K68" s="382"/>
      <c r="L68" s="382"/>
      <c r="M68" s="382"/>
      <c r="N68" s="382"/>
      <c r="O68" s="382"/>
      <c r="P68" s="382"/>
      <c r="Q68" s="382"/>
      <c r="R68" s="382"/>
      <c r="S68" s="382"/>
      <c r="T68" s="382"/>
      <c r="U68" s="382"/>
      <c r="V68" s="382"/>
      <c r="W68" s="382"/>
      <c r="X68" s="382"/>
      <c r="Y68" s="382"/>
      <c r="Z68" s="484"/>
      <c r="AA68" s="478">
        <f t="shared" ref="AA68:AA71" si="7">SUM(F68:Z68)</f>
        <v>0</v>
      </c>
      <c r="AB68" s="1227"/>
    </row>
    <row r="69" spans="2:28" ht="18" customHeight="1">
      <c r="B69" s="1169"/>
      <c r="C69" s="1177"/>
      <c r="D69" s="1166"/>
      <c r="E69" s="397" t="s">
        <v>375</v>
      </c>
      <c r="F69" s="386"/>
      <c r="G69" s="386"/>
      <c r="H69" s="386"/>
      <c r="I69" s="386"/>
      <c r="J69" s="386"/>
      <c r="K69" s="386"/>
      <c r="L69" s="386"/>
      <c r="M69" s="386"/>
      <c r="N69" s="386"/>
      <c r="O69" s="386"/>
      <c r="P69" s="386"/>
      <c r="Q69" s="386"/>
      <c r="R69" s="386"/>
      <c r="S69" s="386"/>
      <c r="T69" s="386"/>
      <c r="U69" s="386"/>
      <c r="V69" s="386"/>
      <c r="W69" s="386"/>
      <c r="X69" s="386"/>
      <c r="Y69" s="386"/>
      <c r="Z69" s="483"/>
      <c r="AA69" s="478">
        <f t="shared" si="7"/>
        <v>0</v>
      </c>
      <c r="AB69" s="1228"/>
    </row>
    <row r="70" spans="2:28" ht="18" customHeight="1">
      <c r="B70" s="1169"/>
      <c r="C70" s="1163"/>
      <c r="D70" s="1165"/>
      <c r="E70" s="397" t="s">
        <v>374</v>
      </c>
      <c r="F70" s="382"/>
      <c r="G70" s="382"/>
      <c r="H70" s="382"/>
      <c r="I70" s="382"/>
      <c r="J70" s="382"/>
      <c r="K70" s="382"/>
      <c r="L70" s="382"/>
      <c r="M70" s="382"/>
      <c r="N70" s="382"/>
      <c r="O70" s="382"/>
      <c r="P70" s="382"/>
      <c r="Q70" s="382"/>
      <c r="R70" s="382"/>
      <c r="S70" s="382"/>
      <c r="T70" s="382"/>
      <c r="U70" s="382"/>
      <c r="V70" s="382"/>
      <c r="W70" s="382"/>
      <c r="X70" s="382"/>
      <c r="Y70" s="382"/>
      <c r="Z70" s="484"/>
      <c r="AA70" s="478">
        <f t="shared" si="7"/>
        <v>0</v>
      </c>
      <c r="AB70" s="1227"/>
    </row>
    <row r="71" spans="2:28" ht="18" customHeight="1">
      <c r="B71" s="1169"/>
      <c r="C71" s="1164"/>
      <c r="D71" s="1166"/>
      <c r="E71" s="397" t="s">
        <v>375</v>
      </c>
      <c r="F71" s="386"/>
      <c r="G71" s="386"/>
      <c r="H71" s="386"/>
      <c r="I71" s="386"/>
      <c r="J71" s="386"/>
      <c r="K71" s="386"/>
      <c r="L71" s="386"/>
      <c r="M71" s="386"/>
      <c r="N71" s="386"/>
      <c r="O71" s="386"/>
      <c r="P71" s="386"/>
      <c r="Q71" s="386"/>
      <c r="R71" s="386"/>
      <c r="S71" s="386"/>
      <c r="T71" s="386"/>
      <c r="U71" s="386"/>
      <c r="V71" s="386"/>
      <c r="W71" s="386"/>
      <c r="X71" s="386"/>
      <c r="Y71" s="386"/>
      <c r="Z71" s="483"/>
      <c r="AA71" s="478">
        <f t="shared" si="7"/>
        <v>0</v>
      </c>
      <c r="AB71" s="1228"/>
    </row>
    <row r="72" spans="2:28" ht="18" customHeight="1">
      <c r="B72" s="1169"/>
      <c r="C72" s="1176"/>
      <c r="D72" s="1159"/>
      <c r="E72" s="397" t="s">
        <v>374</v>
      </c>
      <c r="F72" s="382"/>
      <c r="G72" s="382"/>
      <c r="H72" s="382"/>
      <c r="I72" s="382"/>
      <c r="J72" s="382"/>
      <c r="K72" s="382"/>
      <c r="L72" s="382"/>
      <c r="M72" s="382"/>
      <c r="N72" s="382"/>
      <c r="O72" s="382"/>
      <c r="P72" s="382"/>
      <c r="Q72" s="382"/>
      <c r="R72" s="382"/>
      <c r="S72" s="382"/>
      <c r="T72" s="382"/>
      <c r="U72" s="382"/>
      <c r="V72" s="382"/>
      <c r="W72" s="382"/>
      <c r="X72" s="382"/>
      <c r="Y72" s="382"/>
      <c r="Z72" s="484"/>
      <c r="AA72" s="478">
        <f t="shared" si="6"/>
        <v>0</v>
      </c>
      <c r="AB72" s="1225"/>
    </row>
    <row r="73" spans="2:28" ht="18" customHeight="1">
      <c r="B73" s="1169"/>
      <c r="C73" s="1177"/>
      <c r="D73" s="1160"/>
      <c r="E73" s="397" t="s">
        <v>375</v>
      </c>
      <c r="F73" s="386"/>
      <c r="G73" s="386"/>
      <c r="H73" s="386"/>
      <c r="I73" s="386"/>
      <c r="J73" s="386"/>
      <c r="K73" s="386"/>
      <c r="L73" s="386"/>
      <c r="M73" s="386"/>
      <c r="N73" s="386"/>
      <c r="O73" s="386"/>
      <c r="P73" s="386"/>
      <c r="Q73" s="386"/>
      <c r="R73" s="386"/>
      <c r="S73" s="386"/>
      <c r="T73" s="386"/>
      <c r="U73" s="386"/>
      <c r="V73" s="386"/>
      <c r="W73" s="386"/>
      <c r="X73" s="386"/>
      <c r="Y73" s="386"/>
      <c r="Z73" s="483"/>
      <c r="AA73" s="478">
        <f t="shared" si="6"/>
        <v>0</v>
      </c>
      <c r="AB73" s="1226"/>
    </row>
    <row r="74" spans="2:28" ht="18" customHeight="1">
      <c r="B74" s="1169"/>
      <c r="C74" s="1176"/>
      <c r="D74" s="1159"/>
      <c r="E74" s="397" t="s">
        <v>374</v>
      </c>
      <c r="F74" s="382"/>
      <c r="G74" s="382"/>
      <c r="H74" s="382"/>
      <c r="I74" s="382"/>
      <c r="J74" s="382"/>
      <c r="K74" s="382"/>
      <c r="L74" s="382"/>
      <c r="M74" s="382"/>
      <c r="N74" s="382"/>
      <c r="O74" s="382"/>
      <c r="P74" s="382"/>
      <c r="Q74" s="382"/>
      <c r="R74" s="382"/>
      <c r="S74" s="382"/>
      <c r="T74" s="382"/>
      <c r="U74" s="382"/>
      <c r="V74" s="382"/>
      <c r="W74" s="382"/>
      <c r="X74" s="382"/>
      <c r="Y74" s="382"/>
      <c r="Z74" s="484"/>
      <c r="AA74" s="478">
        <f t="shared" si="6"/>
        <v>0</v>
      </c>
      <c r="AB74" s="1225"/>
    </row>
    <row r="75" spans="2:28" ht="18" customHeight="1">
      <c r="B75" s="1169"/>
      <c r="C75" s="1177"/>
      <c r="D75" s="1160"/>
      <c r="E75" s="397" t="s">
        <v>375</v>
      </c>
      <c r="F75" s="386"/>
      <c r="G75" s="386"/>
      <c r="H75" s="386"/>
      <c r="I75" s="386"/>
      <c r="J75" s="386"/>
      <c r="K75" s="386"/>
      <c r="L75" s="386"/>
      <c r="M75" s="386"/>
      <c r="N75" s="386"/>
      <c r="O75" s="386"/>
      <c r="P75" s="386"/>
      <c r="Q75" s="386"/>
      <c r="R75" s="386"/>
      <c r="S75" s="386"/>
      <c r="T75" s="386"/>
      <c r="U75" s="386"/>
      <c r="V75" s="386"/>
      <c r="W75" s="386"/>
      <c r="X75" s="386"/>
      <c r="Y75" s="386"/>
      <c r="Z75" s="483"/>
      <c r="AA75" s="478">
        <f t="shared" si="6"/>
        <v>0</v>
      </c>
      <c r="AB75" s="1226"/>
    </row>
    <row r="76" spans="2:28" ht="18" customHeight="1">
      <c r="B76" s="1169"/>
      <c r="C76" s="1176"/>
      <c r="D76" s="1178"/>
      <c r="E76" s="397" t="s">
        <v>374</v>
      </c>
      <c r="F76" s="382"/>
      <c r="G76" s="382"/>
      <c r="H76" s="382"/>
      <c r="I76" s="382"/>
      <c r="J76" s="382"/>
      <c r="K76" s="382"/>
      <c r="L76" s="382"/>
      <c r="M76" s="382"/>
      <c r="N76" s="382"/>
      <c r="O76" s="382"/>
      <c r="P76" s="382"/>
      <c r="Q76" s="382"/>
      <c r="R76" s="382"/>
      <c r="S76" s="382"/>
      <c r="T76" s="382"/>
      <c r="U76" s="382"/>
      <c r="V76" s="382"/>
      <c r="W76" s="382"/>
      <c r="X76" s="382"/>
      <c r="Y76" s="382"/>
      <c r="Z76" s="484"/>
      <c r="AA76" s="478">
        <f t="shared" si="6"/>
        <v>0</v>
      </c>
      <c r="AB76" s="1225"/>
    </row>
    <row r="77" spans="2:28" ht="18" customHeight="1">
      <c r="B77" s="1169"/>
      <c r="C77" s="1177"/>
      <c r="D77" s="1179"/>
      <c r="E77" s="397" t="s">
        <v>375</v>
      </c>
      <c r="F77" s="386"/>
      <c r="G77" s="386"/>
      <c r="H77" s="386"/>
      <c r="I77" s="386"/>
      <c r="J77" s="386"/>
      <c r="K77" s="386"/>
      <c r="L77" s="386"/>
      <c r="M77" s="386"/>
      <c r="N77" s="386"/>
      <c r="O77" s="386"/>
      <c r="P77" s="386"/>
      <c r="Q77" s="386"/>
      <c r="R77" s="386"/>
      <c r="S77" s="386"/>
      <c r="T77" s="386"/>
      <c r="U77" s="386"/>
      <c r="V77" s="386"/>
      <c r="W77" s="386"/>
      <c r="X77" s="386"/>
      <c r="Y77" s="386"/>
      <c r="Z77" s="483"/>
      <c r="AA77" s="478">
        <f t="shared" si="6"/>
        <v>0</v>
      </c>
      <c r="AB77" s="1226"/>
    </row>
    <row r="78" spans="2:28" ht="18" customHeight="1">
      <c r="B78" s="1169"/>
      <c r="C78" s="1176"/>
      <c r="D78" s="1178"/>
      <c r="E78" s="397" t="s">
        <v>374</v>
      </c>
      <c r="F78" s="382"/>
      <c r="G78" s="382"/>
      <c r="H78" s="382"/>
      <c r="I78" s="382"/>
      <c r="J78" s="382"/>
      <c r="K78" s="382"/>
      <c r="L78" s="382"/>
      <c r="M78" s="382"/>
      <c r="N78" s="382"/>
      <c r="O78" s="382"/>
      <c r="P78" s="382"/>
      <c r="Q78" s="382"/>
      <c r="R78" s="382"/>
      <c r="S78" s="382"/>
      <c r="T78" s="382"/>
      <c r="U78" s="382"/>
      <c r="V78" s="382"/>
      <c r="W78" s="382"/>
      <c r="X78" s="382"/>
      <c r="Y78" s="382"/>
      <c r="Z78" s="484"/>
      <c r="AA78" s="478">
        <f t="shared" si="6"/>
        <v>0</v>
      </c>
      <c r="AB78" s="1225"/>
    </row>
    <row r="79" spans="2:28" ht="18" customHeight="1">
      <c r="B79" s="1170"/>
      <c r="C79" s="1177"/>
      <c r="D79" s="1179"/>
      <c r="E79" s="397" t="s">
        <v>375</v>
      </c>
      <c r="F79" s="386"/>
      <c r="G79" s="386"/>
      <c r="H79" s="386"/>
      <c r="I79" s="386"/>
      <c r="J79" s="386"/>
      <c r="K79" s="386"/>
      <c r="L79" s="386"/>
      <c r="M79" s="386"/>
      <c r="N79" s="386"/>
      <c r="O79" s="386"/>
      <c r="P79" s="386"/>
      <c r="Q79" s="386"/>
      <c r="R79" s="386"/>
      <c r="S79" s="386"/>
      <c r="T79" s="386"/>
      <c r="U79" s="386"/>
      <c r="V79" s="386"/>
      <c r="W79" s="386"/>
      <c r="X79" s="386"/>
      <c r="Y79" s="386"/>
      <c r="Z79" s="483"/>
      <c r="AA79" s="478">
        <f t="shared" si="6"/>
        <v>0</v>
      </c>
      <c r="AB79" s="1226"/>
    </row>
    <row r="80" spans="2:28" ht="18" customHeight="1">
      <c r="B80" s="1230" t="s">
        <v>381</v>
      </c>
      <c r="C80" s="1231"/>
      <c r="D80" s="1234"/>
      <c r="E80" s="398" t="s">
        <v>374</v>
      </c>
      <c r="F80" s="399">
        <f>F58+F60+F62+F64+F66+F68+F70+F72+F74+F76+F78</f>
        <v>0</v>
      </c>
      <c r="G80" s="399">
        <f t="shared" ref="G80:Z81" si="8">G58+G60+G62+G64+G66+G68+G70+G72+G74+G76+G78</f>
        <v>0</v>
      </c>
      <c r="H80" s="399">
        <f t="shared" si="8"/>
        <v>0</v>
      </c>
      <c r="I80" s="399">
        <f t="shared" si="8"/>
        <v>0</v>
      </c>
      <c r="J80" s="399">
        <f t="shared" si="8"/>
        <v>0</v>
      </c>
      <c r="K80" s="399">
        <f t="shared" si="8"/>
        <v>0</v>
      </c>
      <c r="L80" s="399">
        <f t="shared" si="8"/>
        <v>0</v>
      </c>
      <c r="M80" s="399">
        <f t="shared" si="8"/>
        <v>0</v>
      </c>
      <c r="N80" s="399">
        <f t="shared" si="8"/>
        <v>0</v>
      </c>
      <c r="O80" s="399">
        <f t="shared" si="8"/>
        <v>0</v>
      </c>
      <c r="P80" s="399">
        <f t="shared" si="8"/>
        <v>0</v>
      </c>
      <c r="Q80" s="399">
        <f t="shared" si="8"/>
        <v>0</v>
      </c>
      <c r="R80" s="399">
        <f t="shared" si="8"/>
        <v>0</v>
      </c>
      <c r="S80" s="399">
        <f t="shared" si="8"/>
        <v>0</v>
      </c>
      <c r="T80" s="386">
        <f t="shared" si="8"/>
        <v>0</v>
      </c>
      <c r="U80" s="386">
        <f t="shared" si="8"/>
        <v>0</v>
      </c>
      <c r="V80" s="386">
        <f t="shared" si="8"/>
        <v>0</v>
      </c>
      <c r="W80" s="386">
        <f t="shared" si="8"/>
        <v>0</v>
      </c>
      <c r="X80" s="386">
        <f t="shared" si="8"/>
        <v>0</v>
      </c>
      <c r="Y80" s="386">
        <f t="shared" si="8"/>
        <v>0</v>
      </c>
      <c r="Z80" s="483">
        <f t="shared" si="8"/>
        <v>0</v>
      </c>
      <c r="AA80" s="478">
        <f t="shared" si="6"/>
        <v>0</v>
      </c>
      <c r="AB80" s="1236"/>
    </row>
    <row r="81" spans="2:28" ht="18" customHeight="1" thickBot="1">
      <c r="B81" s="1232"/>
      <c r="C81" s="1233"/>
      <c r="D81" s="1235"/>
      <c r="E81" s="485" t="s">
        <v>375</v>
      </c>
      <c r="F81" s="486">
        <f>F59+F61+F63+F65+F67+F69+F71+F73+F75+F77+F79</f>
        <v>0</v>
      </c>
      <c r="G81" s="486">
        <f t="shared" si="8"/>
        <v>0</v>
      </c>
      <c r="H81" s="486">
        <f t="shared" si="8"/>
        <v>0</v>
      </c>
      <c r="I81" s="486">
        <f t="shared" si="8"/>
        <v>0</v>
      </c>
      <c r="J81" s="486">
        <f t="shared" si="8"/>
        <v>0</v>
      </c>
      <c r="K81" s="486">
        <f t="shared" si="8"/>
        <v>0</v>
      </c>
      <c r="L81" s="486">
        <f t="shared" si="8"/>
        <v>0</v>
      </c>
      <c r="M81" s="486">
        <f t="shared" si="8"/>
        <v>0</v>
      </c>
      <c r="N81" s="486">
        <f t="shared" si="8"/>
        <v>0</v>
      </c>
      <c r="O81" s="486">
        <f t="shared" si="8"/>
        <v>0</v>
      </c>
      <c r="P81" s="486">
        <f t="shared" si="8"/>
        <v>0</v>
      </c>
      <c r="Q81" s="486">
        <f t="shared" si="8"/>
        <v>0</v>
      </c>
      <c r="R81" s="486">
        <f t="shared" si="8"/>
        <v>0</v>
      </c>
      <c r="S81" s="486">
        <f t="shared" si="8"/>
        <v>0</v>
      </c>
      <c r="T81" s="472">
        <f t="shared" si="8"/>
        <v>0</v>
      </c>
      <c r="U81" s="472">
        <f t="shared" si="8"/>
        <v>0</v>
      </c>
      <c r="V81" s="472">
        <f t="shared" si="8"/>
        <v>0</v>
      </c>
      <c r="W81" s="472">
        <f t="shared" si="8"/>
        <v>0</v>
      </c>
      <c r="X81" s="472">
        <f t="shared" si="8"/>
        <v>0</v>
      </c>
      <c r="Y81" s="472">
        <f t="shared" si="8"/>
        <v>0</v>
      </c>
      <c r="Z81" s="487">
        <f t="shared" si="8"/>
        <v>0</v>
      </c>
      <c r="AA81" s="479">
        <f t="shared" si="6"/>
        <v>0</v>
      </c>
      <c r="AB81" s="1237"/>
    </row>
    <row r="82" spans="2:28" ht="18" customHeight="1">
      <c r="B82" s="131" t="s">
        <v>377</v>
      </c>
      <c r="C82" s="131"/>
      <c r="D82" s="139"/>
      <c r="E82" s="400"/>
      <c r="F82" s="442"/>
      <c r="G82" s="442"/>
      <c r="H82" s="442"/>
      <c r="I82" s="442"/>
      <c r="J82" s="442"/>
      <c r="K82" s="442"/>
      <c r="L82" s="442"/>
      <c r="M82" s="442"/>
      <c r="N82" s="442"/>
      <c r="O82" s="442"/>
      <c r="P82" s="442"/>
      <c r="Q82" s="442"/>
      <c r="R82" s="442"/>
      <c r="S82" s="442"/>
      <c r="T82" s="122"/>
      <c r="U82" s="122"/>
      <c r="V82" s="122"/>
      <c r="W82" s="122"/>
      <c r="X82" s="122"/>
      <c r="Y82" s="122"/>
      <c r="Z82" s="122"/>
      <c r="AA82" s="122"/>
    </row>
    <row r="83" spans="2:28" ht="18" customHeight="1">
      <c r="B83" s="131" t="s">
        <v>378</v>
      </c>
      <c r="D83" s="139"/>
      <c r="E83" s="139"/>
      <c r="F83" s="30"/>
      <c r="G83" s="30"/>
      <c r="H83" s="30"/>
      <c r="I83" s="30"/>
      <c r="J83" s="30"/>
      <c r="K83" s="30"/>
      <c r="L83" s="30"/>
      <c r="M83" s="30"/>
      <c r="N83" s="30"/>
      <c r="O83" s="30"/>
      <c r="P83" s="30"/>
      <c r="Q83" s="30"/>
      <c r="R83" s="30"/>
      <c r="S83" s="30"/>
    </row>
    <row r="84" spans="2:28" ht="18" customHeight="1">
      <c r="B84" s="131" t="s">
        <v>379</v>
      </c>
      <c r="D84" s="139"/>
      <c r="E84" s="139"/>
      <c r="F84" s="30"/>
      <c r="G84" s="30"/>
      <c r="H84" s="30"/>
      <c r="I84" s="30"/>
      <c r="J84" s="30"/>
      <c r="K84" s="30"/>
      <c r="L84" s="30"/>
      <c r="M84" s="30"/>
      <c r="N84" s="30"/>
      <c r="O84" s="30"/>
      <c r="P84" s="30"/>
      <c r="Q84" s="30"/>
      <c r="R84" s="30"/>
      <c r="S84" s="30"/>
    </row>
    <row r="85" spans="2:28" ht="18" customHeight="1">
      <c r="B85" s="131" t="s">
        <v>380</v>
      </c>
      <c r="D85" s="139"/>
      <c r="E85" s="139"/>
      <c r="F85" s="30"/>
      <c r="G85" s="30"/>
      <c r="H85" s="30"/>
      <c r="I85" s="30"/>
      <c r="J85" s="30"/>
      <c r="K85" s="30"/>
      <c r="L85" s="30"/>
      <c r="M85" s="30"/>
      <c r="N85" s="30"/>
      <c r="O85" s="30"/>
      <c r="P85" s="30"/>
      <c r="Q85" s="30"/>
      <c r="R85" s="30"/>
      <c r="S85" s="30"/>
    </row>
    <row r="86" spans="2:28" ht="18" customHeight="1">
      <c r="B86" s="139"/>
      <c r="D86" s="139"/>
      <c r="E86" s="139"/>
      <c r="F86" s="30"/>
      <c r="G86" s="30"/>
      <c r="H86" s="30"/>
      <c r="I86" s="30"/>
      <c r="J86" s="30"/>
      <c r="K86" s="30"/>
      <c r="L86" s="30"/>
      <c r="M86" s="30"/>
      <c r="N86" s="30"/>
      <c r="O86" s="30"/>
      <c r="P86" s="30"/>
      <c r="Q86" s="30"/>
      <c r="R86" s="30"/>
      <c r="S86" s="30"/>
    </row>
  </sheetData>
  <protectedRanges>
    <protectedRange sqref="C30:E30 C79:E79 AB33:AB46 C7:Z29 AB7:AB14 AB58:AB81 C58:Z78 AB17:AB30 C33:Z42" name="範囲1_1"/>
    <protectedRange sqref="AB15:AB16" name="範囲1_1_1"/>
  </protectedRanges>
  <mergeCells count="113">
    <mergeCell ref="AB68:AB69"/>
    <mergeCell ref="C70:C71"/>
    <mergeCell ref="D70:D71"/>
    <mergeCell ref="AB70:AB71"/>
    <mergeCell ref="B80:C81"/>
    <mergeCell ref="D80:D81"/>
    <mergeCell ref="AB80:AB81"/>
    <mergeCell ref="C76:C77"/>
    <mergeCell ref="D76:D77"/>
    <mergeCell ref="AB76:AB77"/>
    <mergeCell ref="C78:C79"/>
    <mergeCell ref="D78:D79"/>
    <mergeCell ref="AB78:AB79"/>
    <mergeCell ref="C64:C65"/>
    <mergeCell ref="D64:D65"/>
    <mergeCell ref="AB64:AB65"/>
    <mergeCell ref="C66:C67"/>
    <mergeCell ref="D66:D67"/>
    <mergeCell ref="AB66:AB67"/>
    <mergeCell ref="B58:B79"/>
    <mergeCell ref="C58:C59"/>
    <mergeCell ref="D58:D59"/>
    <mergeCell ref="AB58:AB59"/>
    <mergeCell ref="C60:C61"/>
    <mergeCell ref="D60:D61"/>
    <mergeCell ref="AB60:AB61"/>
    <mergeCell ref="C62:C63"/>
    <mergeCell ref="D62:D63"/>
    <mergeCell ref="AB62:AB63"/>
    <mergeCell ref="C72:C73"/>
    <mergeCell ref="D72:D73"/>
    <mergeCell ref="AB72:AB73"/>
    <mergeCell ref="C74:C75"/>
    <mergeCell ref="D74:D75"/>
    <mergeCell ref="AB74:AB75"/>
    <mergeCell ref="C68:C69"/>
    <mergeCell ref="D68:D69"/>
    <mergeCell ref="E53:AA53"/>
    <mergeCell ref="B55:C57"/>
    <mergeCell ref="D55:D57"/>
    <mergeCell ref="E55:Z55"/>
    <mergeCell ref="AA55:AA57"/>
    <mergeCell ref="AB55:AB57"/>
    <mergeCell ref="B43:C44"/>
    <mergeCell ref="D43:D44"/>
    <mergeCell ref="AB43:AB44"/>
    <mergeCell ref="B45:C46"/>
    <mergeCell ref="D45:D46"/>
    <mergeCell ref="AB45:AB46"/>
    <mergeCell ref="C39:C40"/>
    <mergeCell ref="D39:D40"/>
    <mergeCell ref="AB39:AB40"/>
    <mergeCell ref="C41:C42"/>
    <mergeCell ref="D41:D42"/>
    <mergeCell ref="AB41:AB42"/>
    <mergeCell ref="B33:B42"/>
    <mergeCell ref="C33:C34"/>
    <mergeCell ref="D33:D34"/>
    <mergeCell ref="AB33:AB34"/>
    <mergeCell ref="C35:C36"/>
    <mergeCell ref="D35:D36"/>
    <mergeCell ref="AB35:AB36"/>
    <mergeCell ref="C37:C38"/>
    <mergeCell ref="D37:D38"/>
    <mergeCell ref="AB37:AB38"/>
    <mergeCell ref="C29:C30"/>
    <mergeCell ref="D29:D30"/>
    <mergeCell ref="AB29:AB30"/>
    <mergeCell ref="B31:C32"/>
    <mergeCell ref="D31:D32"/>
    <mergeCell ref="AB31:AB32"/>
    <mergeCell ref="C25:C26"/>
    <mergeCell ref="D25:D26"/>
    <mergeCell ref="AB25:AB26"/>
    <mergeCell ref="C27:C28"/>
    <mergeCell ref="D27:D28"/>
    <mergeCell ref="AB27:AB28"/>
    <mergeCell ref="C21:C22"/>
    <mergeCell ref="D21:D22"/>
    <mergeCell ref="AB21:AB22"/>
    <mergeCell ref="C23:C24"/>
    <mergeCell ref="D23:D24"/>
    <mergeCell ref="AB23:AB24"/>
    <mergeCell ref="C17:C18"/>
    <mergeCell ref="D17:D18"/>
    <mergeCell ref="AB17:AB18"/>
    <mergeCell ref="C19:C20"/>
    <mergeCell ref="D19:D20"/>
    <mergeCell ref="AB19:AB20"/>
    <mergeCell ref="E2:AA2"/>
    <mergeCell ref="B4:C6"/>
    <mergeCell ref="D4:D6"/>
    <mergeCell ref="E4:Z4"/>
    <mergeCell ref="AA4:AA6"/>
    <mergeCell ref="AB4:AB6"/>
    <mergeCell ref="E5:E6"/>
    <mergeCell ref="E56:E57"/>
    <mergeCell ref="C13:C14"/>
    <mergeCell ref="D13:D14"/>
    <mergeCell ref="AB13:AB14"/>
    <mergeCell ref="C15:C16"/>
    <mergeCell ref="D15:D16"/>
    <mergeCell ref="AB15:AB16"/>
    <mergeCell ref="B7:B30"/>
    <mergeCell ref="C7:C8"/>
    <mergeCell ref="D7:D8"/>
    <mergeCell ref="AB7:AB8"/>
    <mergeCell ref="C9:C10"/>
    <mergeCell ref="D9:D10"/>
    <mergeCell ref="AB9:AB10"/>
    <mergeCell ref="C11:C12"/>
    <mergeCell ref="D11:D12"/>
    <mergeCell ref="AB11:AB12"/>
  </mergeCells>
  <phoneticPr fontId="3"/>
  <pageMargins left="0.70866141732283472" right="0.70866141732283472" top="0.74803149606299213" bottom="0.74803149606299213" header="0.31496062992125984" footer="0.31496062992125984"/>
  <pageSetup paperSize="8" scale="5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CA086-5E1E-4BE4-AD22-589083DCD0C8}">
  <sheetPr>
    <pageSetUpPr fitToPage="1"/>
  </sheetPr>
  <dimension ref="B1:Z63"/>
  <sheetViews>
    <sheetView showGridLines="0" view="pageBreakPreview" zoomScale="60" zoomScaleNormal="57" workbookViewId="0">
      <selection activeCell="K50" sqref="K50"/>
    </sheetView>
  </sheetViews>
  <sheetFormatPr defaultColWidth="9" defaultRowHeight="14.25"/>
  <cols>
    <col min="1" max="1" width="9" style="147"/>
    <col min="2" max="3" width="9.875" style="147" customWidth="1"/>
    <col min="4" max="16384" width="9" style="147"/>
  </cols>
  <sheetData>
    <row r="1" spans="2:26">
      <c r="Z1" s="148" t="s">
        <v>411</v>
      </c>
    </row>
    <row r="2" spans="2:26">
      <c r="B2" s="1138" t="s">
        <v>512</v>
      </c>
      <c r="C2" s="1138"/>
      <c r="D2" s="1138"/>
      <c r="E2" s="1138"/>
      <c r="F2" s="1138"/>
      <c r="G2" s="1138"/>
      <c r="H2" s="1138"/>
      <c r="I2" s="1138"/>
      <c r="J2" s="1138"/>
      <c r="K2" s="1138"/>
      <c r="L2" s="1138"/>
      <c r="M2" s="1138"/>
      <c r="N2" s="1138"/>
      <c r="O2" s="1138"/>
      <c r="P2" s="1138"/>
      <c r="Q2" s="1138"/>
      <c r="R2" s="1138"/>
      <c r="S2" s="1138"/>
      <c r="T2" s="1138"/>
      <c r="U2" s="1138"/>
      <c r="V2" s="1138"/>
      <c r="W2" s="1138"/>
      <c r="X2" s="1138"/>
      <c r="Y2" s="1138"/>
      <c r="Z2" s="1138"/>
    </row>
    <row r="3" spans="2:26" ht="15" thickBot="1">
      <c r="B3" s="499"/>
      <c r="C3" s="6"/>
      <c r="D3" s="120"/>
      <c r="E3" s="5"/>
      <c r="F3" s="5"/>
      <c r="G3" s="5"/>
      <c r="H3" s="5"/>
      <c r="I3" s="5"/>
      <c r="J3" s="5"/>
      <c r="K3" s="5"/>
      <c r="L3" s="5"/>
      <c r="M3" s="5"/>
      <c r="N3" s="5"/>
      <c r="O3" s="5"/>
      <c r="P3" s="5"/>
      <c r="Q3" s="5"/>
      <c r="R3" s="5"/>
      <c r="S3" s="5"/>
      <c r="T3" s="5"/>
      <c r="U3" s="5"/>
      <c r="V3" s="5"/>
      <c r="W3" s="1253" t="s">
        <v>121</v>
      </c>
      <c r="X3" s="1253"/>
      <c r="Y3" s="1253"/>
      <c r="Z3" s="1253"/>
    </row>
    <row r="4" spans="2:26">
      <c r="B4" s="1254" t="s">
        <v>416</v>
      </c>
      <c r="C4" s="1255"/>
      <c r="D4" s="1260" t="s">
        <v>382</v>
      </c>
      <c r="E4" s="1148" t="s">
        <v>383</v>
      </c>
      <c r="F4" s="1149"/>
      <c r="G4" s="1149"/>
      <c r="H4" s="1149"/>
      <c r="I4" s="1149"/>
      <c r="J4" s="1149"/>
      <c r="K4" s="1149"/>
      <c r="L4" s="1149"/>
      <c r="M4" s="1149"/>
      <c r="N4" s="1149"/>
      <c r="O4" s="1149"/>
      <c r="P4" s="1149"/>
      <c r="Q4" s="1149"/>
      <c r="R4" s="1149"/>
      <c r="S4" s="1149"/>
      <c r="T4" s="1149"/>
      <c r="U4" s="1149"/>
      <c r="V4" s="1149"/>
      <c r="W4" s="1149"/>
      <c r="X4" s="1149"/>
      <c r="Y4" s="1262"/>
      <c r="Z4" s="1263" t="s">
        <v>371</v>
      </c>
    </row>
    <row r="5" spans="2:26">
      <c r="B5" s="1256"/>
      <c r="C5" s="1257"/>
      <c r="D5" s="1261"/>
      <c r="E5" s="497" t="s">
        <v>32</v>
      </c>
      <c r="F5" s="488" t="s">
        <v>33</v>
      </c>
      <c r="G5" s="488" t="s">
        <v>34</v>
      </c>
      <c r="H5" s="488" t="s">
        <v>35</v>
      </c>
      <c r="I5" s="488" t="s">
        <v>36</v>
      </c>
      <c r="J5" s="488" t="s">
        <v>37</v>
      </c>
      <c r="K5" s="488" t="s">
        <v>38</v>
      </c>
      <c r="L5" s="488" t="s">
        <v>39</v>
      </c>
      <c r="M5" s="488" t="s">
        <v>40</v>
      </c>
      <c r="N5" s="488" t="s">
        <v>41</v>
      </c>
      <c r="O5" s="488" t="s">
        <v>42</v>
      </c>
      <c r="P5" s="488" t="s">
        <v>43</v>
      </c>
      <c r="Q5" s="488" t="s">
        <v>44</v>
      </c>
      <c r="R5" s="488" t="s">
        <v>57</v>
      </c>
      <c r="S5" s="488" t="s">
        <v>58</v>
      </c>
      <c r="T5" s="488" t="s">
        <v>59</v>
      </c>
      <c r="U5" s="488" t="s">
        <v>60</v>
      </c>
      <c r="V5" s="488" t="s">
        <v>61</v>
      </c>
      <c r="W5" s="488" t="s">
        <v>62</v>
      </c>
      <c r="X5" s="488" t="s">
        <v>93</v>
      </c>
      <c r="Y5" s="394" t="s">
        <v>94</v>
      </c>
      <c r="Z5" s="1264"/>
    </row>
    <row r="6" spans="2:26" ht="15" thickBot="1">
      <c r="B6" s="1258"/>
      <c r="C6" s="1259"/>
      <c r="D6" s="1150"/>
      <c r="E6" s="500" t="s">
        <v>15</v>
      </c>
      <c r="F6" s="501" t="s">
        <v>16</v>
      </c>
      <c r="G6" s="501" t="s">
        <v>17</v>
      </c>
      <c r="H6" s="501" t="s">
        <v>18</v>
      </c>
      <c r="I6" s="501" t="s">
        <v>19</v>
      </c>
      <c r="J6" s="501" t="s">
        <v>20</v>
      </c>
      <c r="K6" s="501" t="s">
        <v>21</v>
      </c>
      <c r="L6" s="501" t="s">
        <v>22</v>
      </c>
      <c r="M6" s="501" t="s">
        <v>23</v>
      </c>
      <c r="N6" s="501" t="s">
        <v>24</v>
      </c>
      <c r="O6" s="501" t="s">
        <v>25</v>
      </c>
      <c r="P6" s="501" t="s">
        <v>26</v>
      </c>
      <c r="Q6" s="501" t="s">
        <v>27</v>
      </c>
      <c r="R6" s="501" t="s">
        <v>51</v>
      </c>
      <c r="S6" s="501" t="s">
        <v>52</v>
      </c>
      <c r="T6" s="501" t="s">
        <v>53</v>
      </c>
      <c r="U6" s="501" t="s">
        <v>54</v>
      </c>
      <c r="V6" s="501" t="s">
        <v>55</v>
      </c>
      <c r="W6" s="501" t="s">
        <v>56</v>
      </c>
      <c r="X6" s="501" t="s">
        <v>95</v>
      </c>
      <c r="Y6" s="502" t="s">
        <v>96</v>
      </c>
      <c r="Z6" s="1265"/>
    </row>
    <row r="7" spans="2:26" ht="21.75" customHeight="1">
      <c r="B7" s="1244" t="s">
        <v>384</v>
      </c>
      <c r="C7" s="503"/>
      <c r="D7" s="504"/>
      <c r="E7" s="505"/>
      <c r="F7" s="506"/>
      <c r="G7" s="506"/>
      <c r="H7" s="506"/>
      <c r="I7" s="506"/>
      <c r="J7" s="506"/>
      <c r="K7" s="506"/>
      <c r="L7" s="506"/>
      <c r="M7" s="506"/>
      <c r="N7" s="506"/>
      <c r="O7" s="506"/>
      <c r="P7" s="506"/>
      <c r="Q7" s="506"/>
      <c r="R7" s="506"/>
      <c r="S7" s="506"/>
      <c r="T7" s="506"/>
      <c r="U7" s="506"/>
      <c r="V7" s="506"/>
      <c r="W7" s="506"/>
      <c r="X7" s="506"/>
      <c r="Y7" s="507"/>
      <c r="Z7" s="508">
        <f t="shared" ref="Z7:Z28" si="0">SUM(E7:Y7)</f>
        <v>0</v>
      </c>
    </row>
    <row r="8" spans="2:26" ht="21.75" customHeight="1">
      <c r="B8" s="1245"/>
      <c r="C8" s="509"/>
      <c r="D8" s="510"/>
      <c r="E8" s="511"/>
      <c r="F8" s="512"/>
      <c r="G8" s="512"/>
      <c r="H8" s="512"/>
      <c r="I8" s="512"/>
      <c r="J8" s="512"/>
      <c r="K8" s="512"/>
      <c r="L8" s="512"/>
      <c r="M8" s="512"/>
      <c r="N8" s="512"/>
      <c r="O8" s="512"/>
      <c r="P8" s="512"/>
      <c r="Q8" s="512"/>
      <c r="R8" s="512"/>
      <c r="S8" s="512"/>
      <c r="T8" s="512"/>
      <c r="U8" s="512"/>
      <c r="V8" s="512"/>
      <c r="W8" s="512"/>
      <c r="X8" s="512"/>
      <c r="Y8" s="513"/>
      <c r="Z8" s="514">
        <f t="shared" si="0"/>
        <v>0</v>
      </c>
    </row>
    <row r="9" spans="2:26" ht="21.75" customHeight="1">
      <c r="B9" s="1245"/>
      <c r="C9" s="515"/>
      <c r="D9" s="510"/>
      <c r="E9" s="511"/>
      <c r="F9" s="512"/>
      <c r="G9" s="512"/>
      <c r="H9" s="512"/>
      <c r="I9" s="512"/>
      <c r="J9" s="512"/>
      <c r="K9" s="512"/>
      <c r="L9" s="512"/>
      <c r="M9" s="512"/>
      <c r="N9" s="512"/>
      <c r="O9" s="512"/>
      <c r="P9" s="512"/>
      <c r="Q9" s="512"/>
      <c r="R9" s="512"/>
      <c r="S9" s="512"/>
      <c r="T9" s="512"/>
      <c r="U9" s="512"/>
      <c r="V9" s="512"/>
      <c r="W9" s="512"/>
      <c r="X9" s="512"/>
      <c r="Y9" s="513"/>
      <c r="Z9" s="514">
        <f t="shared" si="0"/>
        <v>0</v>
      </c>
    </row>
    <row r="10" spans="2:26" ht="21.75" customHeight="1">
      <c r="B10" s="1245"/>
      <c r="C10" s="516"/>
      <c r="D10" s="510"/>
      <c r="E10" s="511"/>
      <c r="F10" s="512"/>
      <c r="G10" s="512"/>
      <c r="H10" s="512"/>
      <c r="I10" s="512"/>
      <c r="J10" s="512"/>
      <c r="K10" s="512"/>
      <c r="L10" s="512"/>
      <c r="M10" s="512"/>
      <c r="N10" s="512"/>
      <c r="O10" s="512"/>
      <c r="P10" s="512"/>
      <c r="Q10" s="512"/>
      <c r="R10" s="512"/>
      <c r="S10" s="512"/>
      <c r="T10" s="512"/>
      <c r="U10" s="512"/>
      <c r="V10" s="512"/>
      <c r="W10" s="512"/>
      <c r="X10" s="512"/>
      <c r="Y10" s="513"/>
      <c r="Z10" s="514">
        <f t="shared" si="0"/>
        <v>0</v>
      </c>
    </row>
    <row r="11" spans="2:26" ht="21.75" customHeight="1">
      <c r="B11" s="1245"/>
      <c r="C11" s="516"/>
      <c r="D11" s="510"/>
      <c r="E11" s="511"/>
      <c r="F11" s="512"/>
      <c r="G11" s="512"/>
      <c r="H11" s="512"/>
      <c r="I11" s="512"/>
      <c r="J11" s="512"/>
      <c r="K11" s="512"/>
      <c r="L11" s="512"/>
      <c r="M11" s="512"/>
      <c r="N11" s="512"/>
      <c r="O11" s="512"/>
      <c r="P11" s="512"/>
      <c r="Q11" s="512"/>
      <c r="R11" s="512"/>
      <c r="S11" s="512"/>
      <c r="T11" s="512"/>
      <c r="U11" s="512"/>
      <c r="V11" s="512"/>
      <c r="W11" s="512"/>
      <c r="X11" s="512"/>
      <c r="Y11" s="513"/>
      <c r="Z11" s="514">
        <f t="shared" si="0"/>
        <v>0</v>
      </c>
    </row>
    <row r="12" spans="2:26" ht="21.75" customHeight="1" thickBot="1">
      <c r="B12" s="1240" t="s">
        <v>227</v>
      </c>
      <c r="C12" s="1241"/>
      <c r="D12" s="517"/>
      <c r="E12" s="518">
        <f t="shared" ref="E12:Y12" si="1">SUM(E7:E11)</f>
        <v>0</v>
      </c>
      <c r="F12" s="519">
        <f t="shared" si="1"/>
        <v>0</v>
      </c>
      <c r="G12" s="519">
        <f t="shared" si="1"/>
        <v>0</v>
      </c>
      <c r="H12" s="519">
        <f t="shared" si="1"/>
        <v>0</v>
      </c>
      <c r="I12" s="519">
        <f t="shared" si="1"/>
        <v>0</v>
      </c>
      <c r="J12" s="519">
        <f t="shared" si="1"/>
        <v>0</v>
      </c>
      <c r="K12" s="519">
        <f t="shared" si="1"/>
        <v>0</v>
      </c>
      <c r="L12" s="519">
        <f t="shared" si="1"/>
        <v>0</v>
      </c>
      <c r="M12" s="519">
        <f t="shared" si="1"/>
        <v>0</v>
      </c>
      <c r="N12" s="519">
        <f t="shared" si="1"/>
        <v>0</v>
      </c>
      <c r="O12" s="519">
        <f t="shared" si="1"/>
        <v>0</v>
      </c>
      <c r="P12" s="519">
        <f t="shared" si="1"/>
        <v>0</v>
      </c>
      <c r="Q12" s="519">
        <f t="shared" si="1"/>
        <v>0</v>
      </c>
      <c r="R12" s="519">
        <f t="shared" si="1"/>
        <v>0</v>
      </c>
      <c r="S12" s="519">
        <f t="shared" si="1"/>
        <v>0</v>
      </c>
      <c r="T12" s="519">
        <f t="shared" si="1"/>
        <v>0</v>
      </c>
      <c r="U12" s="519">
        <f t="shared" si="1"/>
        <v>0</v>
      </c>
      <c r="V12" s="519">
        <f t="shared" si="1"/>
        <v>0</v>
      </c>
      <c r="W12" s="519">
        <f t="shared" si="1"/>
        <v>0</v>
      </c>
      <c r="X12" s="519">
        <f t="shared" si="1"/>
        <v>0</v>
      </c>
      <c r="Y12" s="520">
        <f t="shared" si="1"/>
        <v>0</v>
      </c>
      <c r="Z12" s="521">
        <f t="shared" si="0"/>
        <v>0</v>
      </c>
    </row>
    <row r="13" spans="2:26" ht="21.75" customHeight="1">
      <c r="B13" s="1246" t="s">
        <v>385</v>
      </c>
      <c r="C13" s="522"/>
      <c r="D13" s="523"/>
      <c r="E13" s="524"/>
      <c r="F13" s="525"/>
      <c r="G13" s="525"/>
      <c r="H13" s="525"/>
      <c r="I13" s="525"/>
      <c r="J13" s="525"/>
      <c r="K13" s="525"/>
      <c r="L13" s="525"/>
      <c r="M13" s="525"/>
      <c r="N13" s="525"/>
      <c r="O13" s="525"/>
      <c r="P13" s="525"/>
      <c r="Q13" s="525"/>
      <c r="R13" s="525"/>
      <c r="S13" s="525"/>
      <c r="T13" s="525"/>
      <c r="U13" s="525"/>
      <c r="V13" s="525"/>
      <c r="W13" s="525"/>
      <c r="X13" s="525"/>
      <c r="Y13" s="526"/>
      <c r="Z13" s="527">
        <f t="shared" si="0"/>
        <v>0</v>
      </c>
    </row>
    <row r="14" spans="2:26" ht="21.75" customHeight="1">
      <c r="B14" s="1247"/>
      <c r="C14" s="528"/>
      <c r="D14" s="510"/>
      <c r="E14" s="511"/>
      <c r="F14" s="512"/>
      <c r="G14" s="512"/>
      <c r="H14" s="512"/>
      <c r="I14" s="512"/>
      <c r="J14" s="512"/>
      <c r="K14" s="512"/>
      <c r="L14" s="512"/>
      <c r="M14" s="512"/>
      <c r="N14" s="512"/>
      <c r="O14" s="512"/>
      <c r="P14" s="512"/>
      <c r="Q14" s="512"/>
      <c r="R14" s="512"/>
      <c r="S14" s="512"/>
      <c r="T14" s="512"/>
      <c r="U14" s="512"/>
      <c r="V14" s="512"/>
      <c r="W14" s="512"/>
      <c r="X14" s="512"/>
      <c r="Y14" s="513"/>
      <c r="Z14" s="514">
        <f t="shared" si="0"/>
        <v>0</v>
      </c>
    </row>
    <row r="15" spans="2:26" ht="21.75" customHeight="1">
      <c r="B15" s="1247"/>
      <c r="C15" s="529"/>
      <c r="D15" s="504"/>
      <c r="E15" s="511"/>
      <c r="F15" s="512"/>
      <c r="G15" s="512"/>
      <c r="H15" s="512"/>
      <c r="I15" s="512"/>
      <c r="J15" s="512"/>
      <c r="K15" s="512"/>
      <c r="L15" s="512"/>
      <c r="M15" s="512"/>
      <c r="N15" s="512"/>
      <c r="O15" s="512"/>
      <c r="P15" s="512"/>
      <c r="Q15" s="512"/>
      <c r="R15" s="512"/>
      <c r="S15" s="512"/>
      <c r="T15" s="512"/>
      <c r="U15" s="512"/>
      <c r="V15" s="512"/>
      <c r="W15" s="512"/>
      <c r="X15" s="512"/>
      <c r="Y15" s="513"/>
      <c r="Z15" s="514">
        <f t="shared" si="0"/>
        <v>0</v>
      </c>
    </row>
    <row r="16" spans="2:26" ht="21.75" customHeight="1">
      <c r="B16" s="1247"/>
      <c r="C16" s="530"/>
      <c r="D16" s="531"/>
      <c r="E16" s="511"/>
      <c r="F16" s="512"/>
      <c r="G16" s="512"/>
      <c r="H16" s="512"/>
      <c r="I16" s="512"/>
      <c r="J16" s="512"/>
      <c r="K16" s="512"/>
      <c r="L16" s="512"/>
      <c r="M16" s="512"/>
      <c r="N16" s="512"/>
      <c r="O16" s="512"/>
      <c r="P16" s="512"/>
      <c r="Q16" s="512"/>
      <c r="R16" s="512"/>
      <c r="S16" s="512"/>
      <c r="T16" s="512"/>
      <c r="U16" s="512"/>
      <c r="V16" s="512"/>
      <c r="W16" s="512"/>
      <c r="X16" s="512"/>
      <c r="Y16" s="513"/>
      <c r="Z16" s="514">
        <f t="shared" si="0"/>
        <v>0</v>
      </c>
    </row>
    <row r="17" spans="2:26" ht="21.75" customHeight="1">
      <c r="B17" s="1248"/>
      <c r="C17" s="532"/>
      <c r="D17" s="533"/>
      <c r="E17" s="534"/>
      <c r="F17" s="535"/>
      <c r="G17" s="535"/>
      <c r="H17" s="535"/>
      <c r="I17" s="535"/>
      <c r="J17" s="535"/>
      <c r="K17" s="535"/>
      <c r="L17" s="535"/>
      <c r="M17" s="535"/>
      <c r="N17" s="535"/>
      <c r="O17" s="535"/>
      <c r="P17" s="535"/>
      <c r="Q17" s="535"/>
      <c r="R17" s="535"/>
      <c r="S17" s="535"/>
      <c r="T17" s="535"/>
      <c r="U17" s="535"/>
      <c r="V17" s="535"/>
      <c r="W17" s="535"/>
      <c r="X17" s="535"/>
      <c r="Y17" s="536"/>
      <c r="Z17" s="537">
        <f t="shared" si="0"/>
        <v>0</v>
      </c>
    </row>
    <row r="18" spans="2:26" ht="21.75" customHeight="1" thickBot="1">
      <c r="B18" s="1249" t="s">
        <v>227</v>
      </c>
      <c r="C18" s="1250"/>
      <c r="D18" s="538"/>
      <c r="E18" s="539">
        <f t="shared" ref="E18:Y18" si="2">SUM(E13:E17)</f>
        <v>0</v>
      </c>
      <c r="F18" s="540">
        <f t="shared" si="2"/>
        <v>0</v>
      </c>
      <c r="G18" s="540">
        <f t="shared" si="2"/>
        <v>0</v>
      </c>
      <c r="H18" s="540">
        <f t="shared" si="2"/>
        <v>0</v>
      </c>
      <c r="I18" s="540">
        <f t="shared" si="2"/>
        <v>0</v>
      </c>
      <c r="J18" s="540">
        <f t="shared" si="2"/>
        <v>0</v>
      </c>
      <c r="K18" s="540">
        <f t="shared" si="2"/>
        <v>0</v>
      </c>
      <c r="L18" s="540">
        <f t="shared" si="2"/>
        <v>0</v>
      </c>
      <c r="M18" s="540">
        <f t="shared" si="2"/>
        <v>0</v>
      </c>
      <c r="N18" s="540">
        <f t="shared" si="2"/>
        <v>0</v>
      </c>
      <c r="O18" s="540">
        <f t="shared" si="2"/>
        <v>0</v>
      </c>
      <c r="P18" s="540">
        <f t="shared" si="2"/>
        <v>0</v>
      </c>
      <c r="Q18" s="540">
        <f t="shared" si="2"/>
        <v>0</v>
      </c>
      <c r="R18" s="540">
        <f t="shared" si="2"/>
        <v>0</v>
      </c>
      <c r="S18" s="540">
        <f t="shared" si="2"/>
        <v>0</v>
      </c>
      <c r="T18" s="540">
        <f t="shared" si="2"/>
        <v>0</v>
      </c>
      <c r="U18" s="540">
        <f t="shared" si="2"/>
        <v>0</v>
      </c>
      <c r="V18" s="540">
        <f t="shared" si="2"/>
        <v>0</v>
      </c>
      <c r="W18" s="540">
        <f t="shared" si="2"/>
        <v>0</v>
      </c>
      <c r="X18" s="540">
        <f t="shared" si="2"/>
        <v>0</v>
      </c>
      <c r="Y18" s="541">
        <f t="shared" si="2"/>
        <v>0</v>
      </c>
      <c r="Z18" s="542">
        <f t="shared" si="0"/>
        <v>0</v>
      </c>
    </row>
    <row r="19" spans="2:26" ht="21.75" customHeight="1">
      <c r="B19" s="1246" t="s">
        <v>386</v>
      </c>
      <c r="C19" s="522"/>
      <c r="D19" s="523"/>
      <c r="E19" s="524"/>
      <c r="F19" s="525"/>
      <c r="G19" s="525"/>
      <c r="H19" s="525"/>
      <c r="I19" s="525"/>
      <c r="J19" s="525"/>
      <c r="K19" s="525"/>
      <c r="L19" s="525"/>
      <c r="M19" s="525"/>
      <c r="N19" s="525"/>
      <c r="O19" s="525"/>
      <c r="P19" s="525"/>
      <c r="Q19" s="525"/>
      <c r="R19" s="525"/>
      <c r="S19" s="525"/>
      <c r="T19" s="525"/>
      <c r="U19" s="525"/>
      <c r="V19" s="525"/>
      <c r="W19" s="525"/>
      <c r="X19" s="525"/>
      <c r="Y19" s="526"/>
      <c r="Z19" s="527">
        <f t="shared" si="0"/>
        <v>0</v>
      </c>
    </row>
    <row r="20" spans="2:26" ht="21.75" customHeight="1">
      <c r="B20" s="1247"/>
      <c r="C20" s="528"/>
      <c r="D20" s="510"/>
      <c r="E20" s="511"/>
      <c r="F20" s="512"/>
      <c r="G20" s="512"/>
      <c r="H20" s="512"/>
      <c r="I20" s="512"/>
      <c r="J20" s="512"/>
      <c r="K20" s="512"/>
      <c r="L20" s="512"/>
      <c r="M20" s="512"/>
      <c r="N20" s="512"/>
      <c r="O20" s="512"/>
      <c r="P20" s="512"/>
      <c r="Q20" s="512"/>
      <c r="R20" s="512"/>
      <c r="S20" s="512"/>
      <c r="T20" s="512"/>
      <c r="U20" s="512"/>
      <c r="V20" s="512"/>
      <c r="W20" s="512"/>
      <c r="X20" s="512"/>
      <c r="Y20" s="513"/>
      <c r="Z20" s="514">
        <f t="shared" si="0"/>
        <v>0</v>
      </c>
    </row>
    <row r="21" spans="2:26" ht="21.75" customHeight="1">
      <c r="B21" s="1247"/>
      <c r="C21" s="529"/>
      <c r="D21" s="504"/>
      <c r="E21" s="511"/>
      <c r="F21" s="512"/>
      <c r="G21" s="512"/>
      <c r="H21" s="512"/>
      <c r="I21" s="512"/>
      <c r="J21" s="512"/>
      <c r="K21" s="512"/>
      <c r="L21" s="512"/>
      <c r="M21" s="512"/>
      <c r="N21" s="512"/>
      <c r="O21" s="512"/>
      <c r="P21" s="512"/>
      <c r="Q21" s="512"/>
      <c r="R21" s="512"/>
      <c r="S21" s="512"/>
      <c r="T21" s="512"/>
      <c r="U21" s="512"/>
      <c r="V21" s="512"/>
      <c r="W21" s="512"/>
      <c r="X21" s="512"/>
      <c r="Y21" s="513"/>
      <c r="Z21" s="514">
        <f t="shared" si="0"/>
        <v>0</v>
      </c>
    </row>
    <row r="22" spans="2:26" ht="21.75" customHeight="1">
      <c r="B22" s="1247"/>
      <c r="C22" s="530"/>
      <c r="D22" s="531"/>
      <c r="E22" s="511"/>
      <c r="F22" s="512"/>
      <c r="G22" s="512"/>
      <c r="H22" s="512"/>
      <c r="I22" s="512"/>
      <c r="J22" s="512"/>
      <c r="K22" s="512"/>
      <c r="L22" s="512"/>
      <c r="M22" s="512"/>
      <c r="N22" s="512"/>
      <c r="O22" s="512"/>
      <c r="P22" s="512"/>
      <c r="Q22" s="512"/>
      <c r="R22" s="512"/>
      <c r="S22" s="512"/>
      <c r="T22" s="512"/>
      <c r="U22" s="512"/>
      <c r="V22" s="512"/>
      <c r="W22" s="512"/>
      <c r="X22" s="512"/>
      <c r="Y22" s="513"/>
      <c r="Z22" s="514">
        <f t="shared" si="0"/>
        <v>0</v>
      </c>
    </row>
    <row r="23" spans="2:26" ht="21.75" customHeight="1">
      <c r="B23" s="1248"/>
      <c r="C23" s="532"/>
      <c r="D23" s="533"/>
      <c r="E23" s="534"/>
      <c r="F23" s="535"/>
      <c r="G23" s="535"/>
      <c r="H23" s="535"/>
      <c r="I23" s="535"/>
      <c r="J23" s="535"/>
      <c r="K23" s="535"/>
      <c r="L23" s="535"/>
      <c r="M23" s="535"/>
      <c r="N23" s="535"/>
      <c r="O23" s="535"/>
      <c r="P23" s="535"/>
      <c r="Q23" s="535"/>
      <c r="R23" s="535"/>
      <c r="S23" s="535"/>
      <c r="T23" s="535"/>
      <c r="U23" s="535"/>
      <c r="V23" s="535"/>
      <c r="W23" s="535"/>
      <c r="X23" s="535"/>
      <c r="Y23" s="536"/>
      <c r="Z23" s="537">
        <f t="shared" si="0"/>
        <v>0</v>
      </c>
    </row>
    <row r="24" spans="2:26" ht="21.75" customHeight="1" thickBot="1">
      <c r="B24" s="1251" t="s">
        <v>227</v>
      </c>
      <c r="C24" s="1252"/>
      <c r="D24" s="543"/>
      <c r="E24" s="518">
        <f t="shared" ref="E24:Y24" si="3">SUM(E19:E23)</f>
        <v>0</v>
      </c>
      <c r="F24" s="519">
        <f t="shared" si="3"/>
        <v>0</v>
      </c>
      <c r="G24" s="519">
        <f t="shared" si="3"/>
        <v>0</v>
      </c>
      <c r="H24" s="519">
        <f t="shared" si="3"/>
        <v>0</v>
      </c>
      <c r="I24" s="519">
        <f t="shared" si="3"/>
        <v>0</v>
      </c>
      <c r="J24" s="519">
        <f t="shared" si="3"/>
        <v>0</v>
      </c>
      <c r="K24" s="519">
        <f t="shared" si="3"/>
        <v>0</v>
      </c>
      <c r="L24" s="519">
        <f t="shared" si="3"/>
        <v>0</v>
      </c>
      <c r="M24" s="519">
        <f t="shared" si="3"/>
        <v>0</v>
      </c>
      <c r="N24" s="519">
        <f t="shared" si="3"/>
        <v>0</v>
      </c>
      <c r="O24" s="519">
        <f t="shared" si="3"/>
        <v>0</v>
      </c>
      <c r="P24" s="519">
        <f t="shared" si="3"/>
        <v>0</v>
      </c>
      <c r="Q24" s="519">
        <f t="shared" si="3"/>
        <v>0</v>
      </c>
      <c r="R24" s="519">
        <f t="shared" si="3"/>
        <v>0</v>
      </c>
      <c r="S24" s="519">
        <f t="shared" si="3"/>
        <v>0</v>
      </c>
      <c r="T24" s="519">
        <f t="shared" si="3"/>
        <v>0</v>
      </c>
      <c r="U24" s="519">
        <f t="shared" si="3"/>
        <v>0</v>
      </c>
      <c r="V24" s="519">
        <f t="shared" si="3"/>
        <v>0</v>
      </c>
      <c r="W24" s="519">
        <f t="shared" si="3"/>
        <v>0</v>
      </c>
      <c r="X24" s="519">
        <f t="shared" si="3"/>
        <v>0</v>
      </c>
      <c r="Y24" s="520">
        <f t="shared" si="3"/>
        <v>0</v>
      </c>
      <c r="Z24" s="521">
        <f t="shared" si="0"/>
        <v>0</v>
      </c>
    </row>
    <row r="25" spans="2:26" ht="21.75" customHeight="1">
      <c r="B25" s="1238" t="s">
        <v>290</v>
      </c>
      <c r="C25" s="544"/>
      <c r="D25" s="523"/>
      <c r="E25" s="545"/>
      <c r="F25" s="546"/>
      <c r="G25" s="546"/>
      <c r="H25" s="546"/>
      <c r="I25" s="546"/>
      <c r="J25" s="546"/>
      <c r="K25" s="546"/>
      <c r="L25" s="546"/>
      <c r="M25" s="546"/>
      <c r="N25" s="546"/>
      <c r="O25" s="546"/>
      <c r="P25" s="546"/>
      <c r="Q25" s="546"/>
      <c r="R25" s="546"/>
      <c r="S25" s="546"/>
      <c r="T25" s="546"/>
      <c r="U25" s="546"/>
      <c r="V25" s="546"/>
      <c r="W25" s="546"/>
      <c r="X25" s="546"/>
      <c r="Y25" s="547"/>
      <c r="Z25" s="548">
        <f t="shared" si="0"/>
        <v>0</v>
      </c>
    </row>
    <row r="26" spans="2:26" ht="21.75" customHeight="1">
      <c r="B26" s="1239"/>
      <c r="C26" s="549"/>
      <c r="D26" s="533"/>
      <c r="E26" s="550"/>
      <c r="F26" s="551"/>
      <c r="G26" s="551"/>
      <c r="H26" s="551"/>
      <c r="I26" s="551"/>
      <c r="J26" s="551"/>
      <c r="K26" s="551"/>
      <c r="L26" s="551"/>
      <c r="M26" s="551"/>
      <c r="N26" s="551"/>
      <c r="O26" s="551"/>
      <c r="P26" s="551"/>
      <c r="Q26" s="551"/>
      <c r="R26" s="551"/>
      <c r="S26" s="551"/>
      <c r="T26" s="551"/>
      <c r="U26" s="551"/>
      <c r="V26" s="551"/>
      <c r="W26" s="551"/>
      <c r="X26" s="551"/>
      <c r="Y26" s="552"/>
      <c r="Z26" s="553">
        <f t="shared" si="0"/>
        <v>0</v>
      </c>
    </row>
    <row r="27" spans="2:26" ht="21.75" customHeight="1" thickBot="1">
      <c r="B27" s="1240" t="s">
        <v>387</v>
      </c>
      <c r="C27" s="1241"/>
      <c r="D27" s="554"/>
      <c r="E27" s="555">
        <f t="shared" ref="E27:Y27" si="4">SUM(E25:E26)</f>
        <v>0</v>
      </c>
      <c r="F27" s="556">
        <f t="shared" si="4"/>
        <v>0</v>
      </c>
      <c r="G27" s="556">
        <f t="shared" si="4"/>
        <v>0</v>
      </c>
      <c r="H27" s="556">
        <f t="shared" si="4"/>
        <v>0</v>
      </c>
      <c r="I27" s="556">
        <f t="shared" si="4"/>
        <v>0</v>
      </c>
      <c r="J27" s="556">
        <f t="shared" si="4"/>
        <v>0</v>
      </c>
      <c r="K27" s="556">
        <f t="shared" si="4"/>
        <v>0</v>
      </c>
      <c r="L27" s="556">
        <f t="shared" si="4"/>
        <v>0</v>
      </c>
      <c r="M27" s="556">
        <f t="shared" si="4"/>
        <v>0</v>
      </c>
      <c r="N27" s="556">
        <f t="shared" si="4"/>
        <v>0</v>
      </c>
      <c r="O27" s="556">
        <f t="shared" si="4"/>
        <v>0</v>
      </c>
      <c r="P27" s="556">
        <f t="shared" si="4"/>
        <v>0</v>
      </c>
      <c r="Q27" s="556">
        <f t="shared" si="4"/>
        <v>0</v>
      </c>
      <c r="R27" s="556">
        <f t="shared" si="4"/>
        <v>0</v>
      </c>
      <c r="S27" s="556">
        <f t="shared" si="4"/>
        <v>0</v>
      </c>
      <c r="T27" s="556">
        <f t="shared" si="4"/>
        <v>0</v>
      </c>
      <c r="U27" s="556">
        <f t="shared" si="4"/>
        <v>0</v>
      </c>
      <c r="V27" s="556">
        <f t="shared" si="4"/>
        <v>0</v>
      </c>
      <c r="W27" s="556">
        <f t="shared" si="4"/>
        <v>0</v>
      </c>
      <c r="X27" s="556">
        <f t="shared" si="4"/>
        <v>0</v>
      </c>
      <c r="Y27" s="557">
        <f t="shared" si="4"/>
        <v>0</v>
      </c>
      <c r="Z27" s="558">
        <f t="shared" si="0"/>
        <v>0</v>
      </c>
    </row>
    <row r="28" spans="2:26" ht="21.75" customHeight="1" thickBot="1">
      <c r="B28" s="1242" t="s">
        <v>388</v>
      </c>
      <c r="C28" s="1243"/>
      <c r="D28" s="559"/>
      <c r="E28" s="560">
        <f t="shared" ref="E28:Y28" si="5">E12+E18+E24+E27</f>
        <v>0</v>
      </c>
      <c r="F28" s="561">
        <f t="shared" si="5"/>
        <v>0</v>
      </c>
      <c r="G28" s="561">
        <f t="shared" si="5"/>
        <v>0</v>
      </c>
      <c r="H28" s="561">
        <f t="shared" si="5"/>
        <v>0</v>
      </c>
      <c r="I28" s="561">
        <f t="shared" si="5"/>
        <v>0</v>
      </c>
      <c r="J28" s="561">
        <f t="shared" si="5"/>
        <v>0</v>
      </c>
      <c r="K28" s="561">
        <f t="shared" si="5"/>
        <v>0</v>
      </c>
      <c r="L28" s="561">
        <f t="shared" si="5"/>
        <v>0</v>
      </c>
      <c r="M28" s="561">
        <f t="shared" si="5"/>
        <v>0</v>
      </c>
      <c r="N28" s="561">
        <f t="shared" si="5"/>
        <v>0</v>
      </c>
      <c r="O28" s="561">
        <f t="shared" si="5"/>
        <v>0</v>
      </c>
      <c r="P28" s="561">
        <f t="shared" si="5"/>
        <v>0</v>
      </c>
      <c r="Q28" s="561">
        <f t="shared" si="5"/>
        <v>0</v>
      </c>
      <c r="R28" s="561">
        <f t="shared" si="5"/>
        <v>0</v>
      </c>
      <c r="S28" s="561">
        <f t="shared" si="5"/>
        <v>0</v>
      </c>
      <c r="T28" s="561">
        <f t="shared" si="5"/>
        <v>0</v>
      </c>
      <c r="U28" s="561">
        <f t="shared" si="5"/>
        <v>0</v>
      </c>
      <c r="V28" s="561">
        <f t="shared" si="5"/>
        <v>0</v>
      </c>
      <c r="W28" s="561">
        <f t="shared" si="5"/>
        <v>0</v>
      </c>
      <c r="X28" s="561">
        <f t="shared" si="5"/>
        <v>0</v>
      </c>
      <c r="Y28" s="562">
        <f t="shared" si="5"/>
        <v>0</v>
      </c>
      <c r="Z28" s="563">
        <f t="shared" si="0"/>
        <v>0</v>
      </c>
    </row>
    <row r="29" spans="2:26">
      <c r="B29" s="119" t="s">
        <v>389</v>
      </c>
      <c r="D29" s="6"/>
      <c r="E29" s="5"/>
      <c r="F29" s="5"/>
      <c r="G29" s="5"/>
      <c r="H29" s="5"/>
      <c r="I29" s="5"/>
      <c r="J29" s="5"/>
      <c r="K29" s="5"/>
      <c r="L29" s="5"/>
      <c r="M29" s="5"/>
      <c r="N29" s="5"/>
      <c r="O29" s="5"/>
      <c r="P29" s="5"/>
      <c r="Q29" s="5"/>
      <c r="R29" s="5"/>
      <c r="S29" s="5"/>
      <c r="T29" s="5"/>
      <c r="U29" s="5"/>
      <c r="V29" s="5"/>
      <c r="W29" s="5"/>
      <c r="X29" s="5"/>
      <c r="Y29" s="5"/>
      <c r="Z29" s="5"/>
    </row>
    <row r="30" spans="2:26">
      <c r="B30" s="119" t="s">
        <v>390</v>
      </c>
      <c r="D30" s="6"/>
      <c r="E30" s="5"/>
      <c r="F30" s="5"/>
      <c r="G30" s="5"/>
      <c r="H30" s="5"/>
      <c r="I30" s="5"/>
      <c r="J30" s="5"/>
      <c r="K30" s="5"/>
      <c r="L30" s="5"/>
      <c r="M30" s="5"/>
      <c r="N30" s="5"/>
      <c r="O30" s="5"/>
      <c r="P30" s="5"/>
      <c r="Q30" s="5"/>
      <c r="R30" s="5"/>
      <c r="S30" s="5"/>
      <c r="T30" s="5"/>
      <c r="U30" s="5"/>
      <c r="V30" s="5"/>
      <c r="W30" s="5"/>
      <c r="X30" s="5"/>
      <c r="Y30" s="5"/>
      <c r="Z30" s="5"/>
    </row>
    <row r="31" spans="2:26">
      <c r="B31" s="119" t="s">
        <v>391</v>
      </c>
      <c r="D31" s="6"/>
      <c r="E31" s="5"/>
      <c r="F31" s="5"/>
      <c r="G31" s="5"/>
      <c r="H31" s="5"/>
      <c r="I31" s="5"/>
      <c r="J31" s="5"/>
      <c r="K31" s="5"/>
      <c r="L31" s="5"/>
      <c r="M31" s="5"/>
      <c r="N31" s="5"/>
      <c r="O31" s="5"/>
      <c r="P31" s="5"/>
      <c r="Q31" s="5"/>
      <c r="R31" s="5"/>
      <c r="S31" s="5"/>
      <c r="T31" s="5"/>
      <c r="U31" s="5"/>
      <c r="V31" s="5"/>
      <c r="W31" s="5"/>
      <c r="X31" s="5"/>
      <c r="Y31" s="5"/>
      <c r="Z31" s="5"/>
    </row>
    <row r="32" spans="2:26">
      <c r="B32" s="499" t="s">
        <v>415</v>
      </c>
      <c r="C32" s="6"/>
      <c r="D32" s="6"/>
      <c r="E32" s="5"/>
      <c r="F32" s="5"/>
      <c r="G32" s="5"/>
      <c r="H32" s="5"/>
      <c r="I32" s="5"/>
      <c r="J32" s="5"/>
      <c r="K32" s="5"/>
      <c r="L32" s="5"/>
      <c r="M32" s="5"/>
      <c r="N32" s="5"/>
      <c r="O32" s="5"/>
      <c r="P32" s="5"/>
      <c r="Q32" s="5"/>
      <c r="R32" s="5"/>
      <c r="S32" s="5"/>
      <c r="T32" s="5"/>
      <c r="U32" s="5"/>
      <c r="V32" s="5"/>
      <c r="W32" s="5"/>
      <c r="X32" s="5"/>
      <c r="Y32" s="5"/>
      <c r="Z32" s="5"/>
    </row>
    <row r="33" spans="2:26">
      <c r="B33" s="1138" t="s">
        <v>513</v>
      </c>
      <c r="C33" s="1138"/>
      <c r="D33" s="1138"/>
      <c r="E33" s="1138"/>
      <c r="F33" s="1138"/>
      <c r="G33" s="1138"/>
      <c r="H33" s="1138"/>
      <c r="I33" s="1138"/>
      <c r="J33" s="1138"/>
      <c r="K33" s="1138"/>
      <c r="L33" s="1138"/>
      <c r="M33" s="1138"/>
      <c r="N33" s="1138"/>
      <c r="O33" s="1138"/>
      <c r="P33" s="1138"/>
      <c r="Q33" s="1138"/>
      <c r="R33" s="1138"/>
      <c r="S33" s="1138"/>
      <c r="T33" s="1138"/>
      <c r="U33" s="1138"/>
      <c r="V33" s="1138"/>
      <c r="W33" s="1138"/>
      <c r="X33" s="1138"/>
      <c r="Y33" s="1138"/>
      <c r="Z33" s="1138"/>
    </row>
    <row r="34" spans="2:26" ht="15" thickBot="1">
      <c r="B34" s="499"/>
      <c r="C34" s="6"/>
      <c r="D34" s="120"/>
      <c r="E34" s="5"/>
      <c r="F34" s="5"/>
      <c r="G34" s="5"/>
      <c r="H34" s="5"/>
      <c r="I34" s="5"/>
      <c r="J34" s="5"/>
      <c r="K34" s="5"/>
      <c r="L34" s="5"/>
      <c r="M34" s="5"/>
      <c r="N34" s="5"/>
      <c r="O34" s="5"/>
      <c r="P34" s="5"/>
      <c r="Q34" s="5"/>
      <c r="R34" s="5"/>
      <c r="S34" s="5"/>
      <c r="T34" s="5"/>
      <c r="U34" s="5"/>
      <c r="V34" s="5"/>
      <c r="W34" s="1253" t="s">
        <v>121</v>
      </c>
      <c r="X34" s="1253"/>
      <c r="Y34" s="1253"/>
      <c r="Z34" s="1253"/>
    </row>
    <row r="35" spans="2:26" ht="12" customHeight="1">
      <c r="B35" s="1254" t="s">
        <v>416</v>
      </c>
      <c r="C35" s="1255"/>
      <c r="D35" s="1260" t="s">
        <v>382</v>
      </c>
      <c r="E35" s="1148" t="s">
        <v>383</v>
      </c>
      <c r="F35" s="1149"/>
      <c r="G35" s="1149"/>
      <c r="H35" s="1149"/>
      <c r="I35" s="1149"/>
      <c r="J35" s="1149"/>
      <c r="K35" s="1149"/>
      <c r="L35" s="1149"/>
      <c r="M35" s="1149"/>
      <c r="N35" s="1149"/>
      <c r="O35" s="1149"/>
      <c r="P35" s="1149"/>
      <c r="Q35" s="1149"/>
      <c r="R35" s="1149"/>
      <c r="S35" s="1149"/>
      <c r="T35" s="1149"/>
      <c r="U35" s="1149"/>
      <c r="V35" s="1149"/>
      <c r="W35" s="1149"/>
      <c r="X35" s="1149"/>
      <c r="Y35" s="1262"/>
      <c r="Z35" s="1263" t="s">
        <v>371</v>
      </c>
    </row>
    <row r="36" spans="2:26">
      <c r="B36" s="1256"/>
      <c r="C36" s="1257"/>
      <c r="D36" s="1261"/>
      <c r="E36" s="497" t="s">
        <v>32</v>
      </c>
      <c r="F36" s="488" t="s">
        <v>33</v>
      </c>
      <c r="G36" s="488" t="s">
        <v>34</v>
      </c>
      <c r="H36" s="488" t="s">
        <v>35</v>
      </c>
      <c r="I36" s="488" t="s">
        <v>36</v>
      </c>
      <c r="J36" s="488" t="s">
        <v>37</v>
      </c>
      <c r="K36" s="488" t="s">
        <v>38</v>
      </c>
      <c r="L36" s="488" t="s">
        <v>39</v>
      </c>
      <c r="M36" s="488" t="s">
        <v>40</v>
      </c>
      <c r="N36" s="488" t="s">
        <v>41</v>
      </c>
      <c r="O36" s="488" t="s">
        <v>42</v>
      </c>
      <c r="P36" s="488" t="s">
        <v>43</v>
      </c>
      <c r="Q36" s="488" t="s">
        <v>44</v>
      </c>
      <c r="R36" s="488" t="s">
        <v>57</v>
      </c>
      <c r="S36" s="488" t="s">
        <v>58</v>
      </c>
      <c r="T36" s="488" t="s">
        <v>59</v>
      </c>
      <c r="U36" s="488" t="s">
        <v>60</v>
      </c>
      <c r="V36" s="488" t="s">
        <v>61</v>
      </c>
      <c r="W36" s="488" t="s">
        <v>62</v>
      </c>
      <c r="X36" s="488" t="s">
        <v>93</v>
      </c>
      <c r="Y36" s="394" t="s">
        <v>94</v>
      </c>
      <c r="Z36" s="1264"/>
    </row>
    <row r="37" spans="2:26" ht="15" thickBot="1">
      <c r="B37" s="1258"/>
      <c r="C37" s="1259"/>
      <c r="D37" s="1150"/>
      <c r="E37" s="500" t="s">
        <v>15</v>
      </c>
      <c r="F37" s="501" t="s">
        <v>16</v>
      </c>
      <c r="G37" s="501" t="s">
        <v>17</v>
      </c>
      <c r="H37" s="501" t="s">
        <v>18</v>
      </c>
      <c r="I37" s="501" t="s">
        <v>19</v>
      </c>
      <c r="J37" s="501" t="s">
        <v>20</v>
      </c>
      <c r="K37" s="501" t="s">
        <v>21</v>
      </c>
      <c r="L37" s="501" t="s">
        <v>22</v>
      </c>
      <c r="M37" s="501" t="s">
        <v>23</v>
      </c>
      <c r="N37" s="501" t="s">
        <v>24</v>
      </c>
      <c r="O37" s="501" t="s">
        <v>25</v>
      </c>
      <c r="P37" s="501" t="s">
        <v>26</v>
      </c>
      <c r="Q37" s="501" t="s">
        <v>27</v>
      </c>
      <c r="R37" s="501" t="s">
        <v>51</v>
      </c>
      <c r="S37" s="501" t="s">
        <v>52</v>
      </c>
      <c r="T37" s="501" t="s">
        <v>53</v>
      </c>
      <c r="U37" s="501" t="s">
        <v>54</v>
      </c>
      <c r="V37" s="501" t="s">
        <v>55</v>
      </c>
      <c r="W37" s="501" t="s">
        <v>56</v>
      </c>
      <c r="X37" s="501" t="s">
        <v>95</v>
      </c>
      <c r="Y37" s="502" t="s">
        <v>96</v>
      </c>
      <c r="Z37" s="1265"/>
    </row>
    <row r="38" spans="2:26" ht="21.75" customHeight="1">
      <c r="B38" s="1244" t="s">
        <v>384</v>
      </c>
      <c r="C38" s="503"/>
      <c r="D38" s="504"/>
      <c r="E38" s="505"/>
      <c r="F38" s="506"/>
      <c r="G38" s="506"/>
      <c r="H38" s="506"/>
      <c r="I38" s="506"/>
      <c r="J38" s="506"/>
      <c r="K38" s="506"/>
      <c r="L38" s="506"/>
      <c r="M38" s="506"/>
      <c r="N38" s="506"/>
      <c r="O38" s="506"/>
      <c r="P38" s="506"/>
      <c r="Q38" s="506"/>
      <c r="R38" s="506"/>
      <c r="S38" s="506"/>
      <c r="T38" s="506"/>
      <c r="U38" s="506"/>
      <c r="V38" s="506"/>
      <c r="W38" s="506"/>
      <c r="X38" s="506"/>
      <c r="Y38" s="507"/>
      <c r="Z38" s="508">
        <f t="shared" ref="Z38:Z59" si="6">SUM(E38:Y38)</f>
        <v>0</v>
      </c>
    </row>
    <row r="39" spans="2:26" ht="21.75" customHeight="1">
      <c r="B39" s="1245"/>
      <c r="C39" s="509"/>
      <c r="D39" s="510"/>
      <c r="E39" s="511"/>
      <c r="F39" s="512"/>
      <c r="G39" s="512"/>
      <c r="H39" s="512"/>
      <c r="I39" s="512"/>
      <c r="J39" s="512"/>
      <c r="K39" s="512"/>
      <c r="L39" s="512"/>
      <c r="M39" s="512"/>
      <c r="N39" s="512"/>
      <c r="O39" s="512"/>
      <c r="P39" s="512"/>
      <c r="Q39" s="512"/>
      <c r="R39" s="512"/>
      <c r="S39" s="512"/>
      <c r="T39" s="512"/>
      <c r="U39" s="512"/>
      <c r="V39" s="512"/>
      <c r="W39" s="512"/>
      <c r="X39" s="512"/>
      <c r="Y39" s="513"/>
      <c r="Z39" s="514">
        <f t="shared" si="6"/>
        <v>0</v>
      </c>
    </row>
    <row r="40" spans="2:26" ht="21.75" customHeight="1">
      <c r="B40" s="1245"/>
      <c r="C40" s="515"/>
      <c r="D40" s="510"/>
      <c r="E40" s="511"/>
      <c r="F40" s="512"/>
      <c r="G40" s="512"/>
      <c r="H40" s="512"/>
      <c r="I40" s="512"/>
      <c r="J40" s="512"/>
      <c r="K40" s="512"/>
      <c r="L40" s="512"/>
      <c r="M40" s="512"/>
      <c r="N40" s="512"/>
      <c r="O40" s="512"/>
      <c r="P40" s="512"/>
      <c r="Q40" s="512"/>
      <c r="R40" s="512"/>
      <c r="S40" s="512"/>
      <c r="T40" s="512"/>
      <c r="U40" s="512"/>
      <c r="V40" s="512"/>
      <c r="W40" s="512"/>
      <c r="X40" s="512"/>
      <c r="Y40" s="513"/>
      <c r="Z40" s="514">
        <f t="shared" si="6"/>
        <v>0</v>
      </c>
    </row>
    <row r="41" spans="2:26" ht="21.75" customHeight="1">
      <c r="B41" s="1245"/>
      <c r="C41" s="516"/>
      <c r="D41" s="510"/>
      <c r="E41" s="511"/>
      <c r="F41" s="512"/>
      <c r="G41" s="512"/>
      <c r="H41" s="512"/>
      <c r="I41" s="512"/>
      <c r="J41" s="512"/>
      <c r="K41" s="512"/>
      <c r="L41" s="512"/>
      <c r="M41" s="512"/>
      <c r="N41" s="512"/>
      <c r="O41" s="512"/>
      <c r="P41" s="512"/>
      <c r="Q41" s="512"/>
      <c r="R41" s="512"/>
      <c r="S41" s="512"/>
      <c r="T41" s="512"/>
      <c r="U41" s="512"/>
      <c r="V41" s="512"/>
      <c r="W41" s="512"/>
      <c r="X41" s="512"/>
      <c r="Y41" s="513"/>
      <c r="Z41" s="514">
        <f t="shared" si="6"/>
        <v>0</v>
      </c>
    </row>
    <row r="42" spans="2:26" ht="21.75" customHeight="1">
      <c r="B42" s="1245"/>
      <c r="C42" s="516"/>
      <c r="D42" s="510"/>
      <c r="E42" s="511"/>
      <c r="F42" s="512"/>
      <c r="G42" s="512"/>
      <c r="H42" s="512"/>
      <c r="I42" s="512"/>
      <c r="J42" s="512"/>
      <c r="K42" s="512"/>
      <c r="L42" s="512"/>
      <c r="M42" s="512"/>
      <c r="N42" s="512"/>
      <c r="O42" s="512"/>
      <c r="P42" s="512"/>
      <c r="Q42" s="512"/>
      <c r="R42" s="512"/>
      <c r="S42" s="512"/>
      <c r="T42" s="512"/>
      <c r="U42" s="512"/>
      <c r="V42" s="512"/>
      <c r="W42" s="512"/>
      <c r="X42" s="512"/>
      <c r="Y42" s="513"/>
      <c r="Z42" s="514">
        <f t="shared" si="6"/>
        <v>0</v>
      </c>
    </row>
    <row r="43" spans="2:26" ht="21.75" customHeight="1" thickBot="1">
      <c r="B43" s="1240" t="s">
        <v>227</v>
      </c>
      <c r="C43" s="1241"/>
      <c r="D43" s="517"/>
      <c r="E43" s="518">
        <f t="shared" ref="E43:Y43" si="7">SUM(E38:E42)</f>
        <v>0</v>
      </c>
      <c r="F43" s="519">
        <f t="shared" si="7"/>
        <v>0</v>
      </c>
      <c r="G43" s="519">
        <f t="shared" si="7"/>
        <v>0</v>
      </c>
      <c r="H43" s="519">
        <f t="shared" si="7"/>
        <v>0</v>
      </c>
      <c r="I43" s="519">
        <f t="shared" si="7"/>
        <v>0</v>
      </c>
      <c r="J43" s="519">
        <f t="shared" si="7"/>
        <v>0</v>
      </c>
      <c r="K43" s="519">
        <f t="shared" si="7"/>
        <v>0</v>
      </c>
      <c r="L43" s="519">
        <f t="shared" si="7"/>
        <v>0</v>
      </c>
      <c r="M43" s="519">
        <f t="shared" si="7"/>
        <v>0</v>
      </c>
      <c r="N43" s="519">
        <f t="shared" si="7"/>
        <v>0</v>
      </c>
      <c r="O43" s="519">
        <f t="shared" si="7"/>
        <v>0</v>
      </c>
      <c r="P43" s="519">
        <f t="shared" si="7"/>
        <v>0</v>
      </c>
      <c r="Q43" s="519">
        <f t="shared" si="7"/>
        <v>0</v>
      </c>
      <c r="R43" s="519">
        <f t="shared" si="7"/>
        <v>0</v>
      </c>
      <c r="S43" s="519">
        <f t="shared" si="7"/>
        <v>0</v>
      </c>
      <c r="T43" s="519">
        <f t="shared" si="7"/>
        <v>0</v>
      </c>
      <c r="U43" s="519">
        <f t="shared" si="7"/>
        <v>0</v>
      </c>
      <c r="V43" s="519">
        <f t="shared" si="7"/>
        <v>0</v>
      </c>
      <c r="W43" s="519">
        <f t="shared" si="7"/>
        <v>0</v>
      </c>
      <c r="X43" s="519">
        <f t="shared" si="7"/>
        <v>0</v>
      </c>
      <c r="Y43" s="520">
        <f t="shared" si="7"/>
        <v>0</v>
      </c>
      <c r="Z43" s="521">
        <f t="shared" si="6"/>
        <v>0</v>
      </c>
    </row>
    <row r="44" spans="2:26" ht="21.75" customHeight="1">
      <c r="B44" s="1246" t="s">
        <v>385</v>
      </c>
      <c r="C44" s="522"/>
      <c r="D44" s="523"/>
      <c r="E44" s="524"/>
      <c r="F44" s="525"/>
      <c r="G44" s="525"/>
      <c r="H44" s="525"/>
      <c r="I44" s="525"/>
      <c r="J44" s="525"/>
      <c r="K44" s="525"/>
      <c r="L44" s="525"/>
      <c r="M44" s="525"/>
      <c r="N44" s="525"/>
      <c r="O44" s="525"/>
      <c r="P44" s="525"/>
      <c r="Q44" s="525"/>
      <c r="R44" s="525"/>
      <c r="S44" s="525"/>
      <c r="T44" s="525"/>
      <c r="U44" s="525"/>
      <c r="V44" s="525"/>
      <c r="W44" s="525"/>
      <c r="X44" s="525"/>
      <c r="Y44" s="526"/>
      <c r="Z44" s="527">
        <f t="shared" si="6"/>
        <v>0</v>
      </c>
    </row>
    <row r="45" spans="2:26" ht="21.75" customHeight="1">
      <c r="B45" s="1247"/>
      <c r="C45" s="528"/>
      <c r="D45" s="510"/>
      <c r="E45" s="511"/>
      <c r="F45" s="512"/>
      <c r="G45" s="512"/>
      <c r="H45" s="512"/>
      <c r="I45" s="512"/>
      <c r="J45" s="512"/>
      <c r="K45" s="512"/>
      <c r="L45" s="512"/>
      <c r="M45" s="512"/>
      <c r="N45" s="512"/>
      <c r="O45" s="512"/>
      <c r="P45" s="512"/>
      <c r="Q45" s="512"/>
      <c r="R45" s="512"/>
      <c r="S45" s="512"/>
      <c r="T45" s="512"/>
      <c r="U45" s="512"/>
      <c r="V45" s="512"/>
      <c r="W45" s="512"/>
      <c r="X45" s="512"/>
      <c r="Y45" s="513"/>
      <c r="Z45" s="514">
        <f t="shared" si="6"/>
        <v>0</v>
      </c>
    </row>
    <row r="46" spans="2:26" ht="21.75" customHeight="1">
      <c r="B46" s="1247"/>
      <c r="C46" s="529"/>
      <c r="D46" s="504"/>
      <c r="E46" s="511"/>
      <c r="F46" s="512"/>
      <c r="G46" s="512"/>
      <c r="H46" s="512"/>
      <c r="I46" s="512"/>
      <c r="J46" s="512"/>
      <c r="K46" s="512"/>
      <c r="L46" s="512"/>
      <c r="M46" s="512"/>
      <c r="N46" s="512"/>
      <c r="O46" s="512"/>
      <c r="P46" s="512"/>
      <c r="Q46" s="512"/>
      <c r="R46" s="512"/>
      <c r="S46" s="512"/>
      <c r="T46" s="512"/>
      <c r="U46" s="512"/>
      <c r="V46" s="512"/>
      <c r="W46" s="512"/>
      <c r="X46" s="512"/>
      <c r="Y46" s="513"/>
      <c r="Z46" s="514">
        <f t="shared" si="6"/>
        <v>0</v>
      </c>
    </row>
    <row r="47" spans="2:26" ht="21.75" customHeight="1">
      <c r="B47" s="1247"/>
      <c r="C47" s="530"/>
      <c r="D47" s="531"/>
      <c r="E47" s="511"/>
      <c r="F47" s="512"/>
      <c r="G47" s="512"/>
      <c r="H47" s="512"/>
      <c r="I47" s="512"/>
      <c r="J47" s="512"/>
      <c r="K47" s="512"/>
      <c r="L47" s="512"/>
      <c r="M47" s="512"/>
      <c r="N47" s="512"/>
      <c r="O47" s="512"/>
      <c r="P47" s="512"/>
      <c r="Q47" s="512"/>
      <c r="R47" s="512"/>
      <c r="S47" s="512"/>
      <c r="T47" s="512"/>
      <c r="U47" s="512"/>
      <c r="V47" s="512"/>
      <c r="W47" s="512"/>
      <c r="X47" s="512"/>
      <c r="Y47" s="513"/>
      <c r="Z47" s="514">
        <f t="shared" si="6"/>
        <v>0</v>
      </c>
    </row>
    <row r="48" spans="2:26" ht="21.75" customHeight="1">
      <c r="B48" s="1248"/>
      <c r="C48" s="532"/>
      <c r="D48" s="533"/>
      <c r="E48" s="534"/>
      <c r="F48" s="535"/>
      <c r="G48" s="535"/>
      <c r="H48" s="535"/>
      <c r="I48" s="535"/>
      <c r="J48" s="535"/>
      <c r="K48" s="535"/>
      <c r="L48" s="535"/>
      <c r="M48" s="535"/>
      <c r="N48" s="535"/>
      <c r="O48" s="535"/>
      <c r="P48" s="535"/>
      <c r="Q48" s="535"/>
      <c r="R48" s="535"/>
      <c r="S48" s="535"/>
      <c r="T48" s="535"/>
      <c r="U48" s="535"/>
      <c r="V48" s="535"/>
      <c r="W48" s="535"/>
      <c r="X48" s="535"/>
      <c r="Y48" s="536"/>
      <c r="Z48" s="537">
        <f t="shared" si="6"/>
        <v>0</v>
      </c>
    </row>
    <row r="49" spans="2:26" ht="21.75" customHeight="1" thickBot="1">
      <c r="B49" s="1249" t="s">
        <v>227</v>
      </c>
      <c r="C49" s="1250"/>
      <c r="D49" s="538"/>
      <c r="E49" s="539">
        <f t="shared" ref="E49:Y49" si="8">SUM(E44:E48)</f>
        <v>0</v>
      </c>
      <c r="F49" s="540">
        <f t="shared" si="8"/>
        <v>0</v>
      </c>
      <c r="G49" s="540">
        <f t="shared" si="8"/>
        <v>0</v>
      </c>
      <c r="H49" s="540">
        <f t="shared" si="8"/>
        <v>0</v>
      </c>
      <c r="I49" s="540">
        <f t="shared" si="8"/>
        <v>0</v>
      </c>
      <c r="J49" s="540">
        <f t="shared" si="8"/>
        <v>0</v>
      </c>
      <c r="K49" s="540">
        <f t="shared" si="8"/>
        <v>0</v>
      </c>
      <c r="L49" s="540">
        <f t="shared" si="8"/>
        <v>0</v>
      </c>
      <c r="M49" s="540">
        <f t="shared" si="8"/>
        <v>0</v>
      </c>
      <c r="N49" s="540">
        <f t="shared" si="8"/>
        <v>0</v>
      </c>
      <c r="O49" s="540">
        <f t="shared" si="8"/>
        <v>0</v>
      </c>
      <c r="P49" s="540">
        <f t="shared" si="8"/>
        <v>0</v>
      </c>
      <c r="Q49" s="540">
        <f t="shared" si="8"/>
        <v>0</v>
      </c>
      <c r="R49" s="540">
        <f t="shared" si="8"/>
        <v>0</v>
      </c>
      <c r="S49" s="540">
        <f t="shared" si="8"/>
        <v>0</v>
      </c>
      <c r="T49" s="540">
        <f t="shared" si="8"/>
        <v>0</v>
      </c>
      <c r="U49" s="540">
        <f t="shared" si="8"/>
        <v>0</v>
      </c>
      <c r="V49" s="540">
        <f t="shared" si="8"/>
        <v>0</v>
      </c>
      <c r="W49" s="540">
        <f t="shared" si="8"/>
        <v>0</v>
      </c>
      <c r="X49" s="540">
        <f t="shared" si="8"/>
        <v>0</v>
      </c>
      <c r="Y49" s="541">
        <f t="shared" si="8"/>
        <v>0</v>
      </c>
      <c r="Z49" s="542">
        <f t="shared" si="6"/>
        <v>0</v>
      </c>
    </row>
    <row r="50" spans="2:26" ht="21.75" customHeight="1">
      <c r="B50" s="1246" t="s">
        <v>386</v>
      </c>
      <c r="C50" s="522"/>
      <c r="D50" s="523"/>
      <c r="E50" s="524"/>
      <c r="F50" s="525"/>
      <c r="G50" s="525"/>
      <c r="H50" s="525"/>
      <c r="I50" s="525"/>
      <c r="J50" s="525"/>
      <c r="K50" s="525"/>
      <c r="L50" s="525"/>
      <c r="M50" s="525"/>
      <c r="N50" s="525"/>
      <c r="O50" s="525"/>
      <c r="P50" s="525"/>
      <c r="Q50" s="525"/>
      <c r="R50" s="525"/>
      <c r="S50" s="525"/>
      <c r="T50" s="525"/>
      <c r="U50" s="525"/>
      <c r="V50" s="525"/>
      <c r="W50" s="525"/>
      <c r="X50" s="525"/>
      <c r="Y50" s="526"/>
      <c r="Z50" s="527">
        <f t="shared" si="6"/>
        <v>0</v>
      </c>
    </row>
    <row r="51" spans="2:26" ht="21.75" customHeight="1">
      <c r="B51" s="1247"/>
      <c r="C51" s="528"/>
      <c r="D51" s="510"/>
      <c r="E51" s="511"/>
      <c r="F51" s="512"/>
      <c r="G51" s="512"/>
      <c r="H51" s="512"/>
      <c r="I51" s="512"/>
      <c r="J51" s="512"/>
      <c r="K51" s="512"/>
      <c r="L51" s="512"/>
      <c r="M51" s="512"/>
      <c r="N51" s="512"/>
      <c r="O51" s="512"/>
      <c r="P51" s="512"/>
      <c r="Q51" s="512"/>
      <c r="R51" s="512"/>
      <c r="S51" s="512"/>
      <c r="T51" s="512"/>
      <c r="U51" s="512"/>
      <c r="V51" s="512"/>
      <c r="W51" s="512"/>
      <c r="X51" s="512"/>
      <c r="Y51" s="513"/>
      <c r="Z51" s="514">
        <f t="shared" si="6"/>
        <v>0</v>
      </c>
    </row>
    <row r="52" spans="2:26" ht="21.75" customHeight="1">
      <c r="B52" s="1247"/>
      <c r="C52" s="529"/>
      <c r="D52" s="504"/>
      <c r="E52" s="511"/>
      <c r="F52" s="512"/>
      <c r="G52" s="512"/>
      <c r="H52" s="512"/>
      <c r="I52" s="512"/>
      <c r="J52" s="512"/>
      <c r="K52" s="512"/>
      <c r="L52" s="512"/>
      <c r="M52" s="512"/>
      <c r="N52" s="512"/>
      <c r="O52" s="512"/>
      <c r="P52" s="512"/>
      <c r="Q52" s="512"/>
      <c r="R52" s="512"/>
      <c r="S52" s="512"/>
      <c r="T52" s="512"/>
      <c r="U52" s="512"/>
      <c r="V52" s="512"/>
      <c r="W52" s="512"/>
      <c r="X52" s="512"/>
      <c r="Y52" s="513"/>
      <c r="Z52" s="514">
        <f t="shared" si="6"/>
        <v>0</v>
      </c>
    </row>
    <row r="53" spans="2:26" ht="21.75" customHeight="1">
      <c r="B53" s="1247"/>
      <c r="C53" s="530"/>
      <c r="D53" s="531"/>
      <c r="E53" s="511"/>
      <c r="F53" s="512"/>
      <c r="G53" s="512"/>
      <c r="H53" s="512"/>
      <c r="I53" s="512"/>
      <c r="J53" s="512"/>
      <c r="K53" s="512"/>
      <c r="L53" s="512"/>
      <c r="M53" s="512"/>
      <c r="N53" s="512"/>
      <c r="O53" s="512"/>
      <c r="P53" s="512"/>
      <c r="Q53" s="512"/>
      <c r="R53" s="512"/>
      <c r="S53" s="512"/>
      <c r="T53" s="512"/>
      <c r="U53" s="512"/>
      <c r="V53" s="512"/>
      <c r="W53" s="512"/>
      <c r="X53" s="512"/>
      <c r="Y53" s="513"/>
      <c r="Z53" s="514">
        <f t="shared" si="6"/>
        <v>0</v>
      </c>
    </row>
    <row r="54" spans="2:26" ht="21.75" customHeight="1">
      <c r="B54" s="1248"/>
      <c r="C54" s="532"/>
      <c r="D54" s="533"/>
      <c r="E54" s="534"/>
      <c r="F54" s="535"/>
      <c r="G54" s="535"/>
      <c r="H54" s="535"/>
      <c r="I54" s="535"/>
      <c r="J54" s="535"/>
      <c r="K54" s="535"/>
      <c r="L54" s="535"/>
      <c r="M54" s="535"/>
      <c r="N54" s="535"/>
      <c r="O54" s="535"/>
      <c r="P54" s="535"/>
      <c r="Q54" s="535"/>
      <c r="R54" s="535"/>
      <c r="S54" s="535"/>
      <c r="T54" s="535"/>
      <c r="U54" s="535"/>
      <c r="V54" s="535"/>
      <c r="W54" s="535"/>
      <c r="X54" s="535"/>
      <c r="Y54" s="536"/>
      <c r="Z54" s="537">
        <f t="shared" si="6"/>
        <v>0</v>
      </c>
    </row>
    <row r="55" spans="2:26" ht="21.75" customHeight="1" thickBot="1">
      <c r="B55" s="1251" t="s">
        <v>227</v>
      </c>
      <c r="C55" s="1252"/>
      <c r="D55" s="543"/>
      <c r="E55" s="518">
        <f t="shared" ref="E55:Y55" si="9">SUM(E50:E54)</f>
        <v>0</v>
      </c>
      <c r="F55" s="519">
        <f t="shared" si="9"/>
        <v>0</v>
      </c>
      <c r="G55" s="519">
        <f t="shared" si="9"/>
        <v>0</v>
      </c>
      <c r="H55" s="519">
        <f t="shared" si="9"/>
        <v>0</v>
      </c>
      <c r="I55" s="519">
        <f t="shared" si="9"/>
        <v>0</v>
      </c>
      <c r="J55" s="519">
        <f t="shared" si="9"/>
        <v>0</v>
      </c>
      <c r="K55" s="519">
        <f t="shared" si="9"/>
        <v>0</v>
      </c>
      <c r="L55" s="519">
        <f t="shared" si="9"/>
        <v>0</v>
      </c>
      <c r="M55" s="519">
        <f t="shared" si="9"/>
        <v>0</v>
      </c>
      <c r="N55" s="519">
        <f t="shared" si="9"/>
        <v>0</v>
      </c>
      <c r="O55" s="519">
        <f t="shared" si="9"/>
        <v>0</v>
      </c>
      <c r="P55" s="519">
        <f t="shared" si="9"/>
        <v>0</v>
      </c>
      <c r="Q55" s="519">
        <f t="shared" si="9"/>
        <v>0</v>
      </c>
      <c r="R55" s="519">
        <f t="shared" si="9"/>
        <v>0</v>
      </c>
      <c r="S55" s="519">
        <f t="shared" si="9"/>
        <v>0</v>
      </c>
      <c r="T55" s="519">
        <f t="shared" si="9"/>
        <v>0</v>
      </c>
      <c r="U55" s="519">
        <f t="shared" si="9"/>
        <v>0</v>
      </c>
      <c r="V55" s="519">
        <f t="shared" si="9"/>
        <v>0</v>
      </c>
      <c r="W55" s="519">
        <f t="shared" si="9"/>
        <v>0</v>
      </c>
      <c r="X55" s="519">
        <f t="shared" si="9"/>
        <v>0</v>
      </c>
      <c r="Y55" s="520">
        <f t="shared" si="9"/>
        <v>0</v>
      </c>
      <c r="Z55" s="521">
        <f t="shared" si="6"/>
        <v>0</v>
      </c>
    </row>
    <row r="56" spans="2:26" ht="21.75" customHeight="1">
      <c r="B56" s="1238" t="s">
        <v>290</v>
      </c>
      <c r="C56" s="544"/>
      <c r="D56" s="523"/>
      <c r="E56" s="545"/>
      <c r="F56" s="546"/>
      <c r="G56" s="546"/>
      <c r="H56" s="546"/>
      <c r="I56" s="546"/>
      <c r="J56" s="546"/>
      <c r="K56" s="546"/>
      <c r="L56" s="546"/>
      <c r="M56" s="546"/>
      <c r="N56" s="546"/>
      <c r="O56" s="546"/>
      <c r="P56" s="546"/>
      <c r="Q56" s="546"/>
      <c r="R56" s="546"/>
      <c r="S56" s="546"/>
      <c r="T56" s="546"/>
      <c r="U56" s="546"/>
      <c r="V56" s="546"/>
      <c r="W56" s="546"/>
      <c r="X56" s="546"/>
      <c r="Y56" s="547"/>
      <c r="Z56" s="548">
        <f t="shared" si="6"/>
        <v>0</v>
      </c>
    </row>
    <row r="57" spans="2:26" ht="21.75" customHeight="1">
      <c r="B57" s="1239"/>
      <c r="C57" s="549"/>
      <c r="D57" s="533"/>
      <c r="E57" s="550"/>
      <c r="F57" s="551"/>
      <c r="G57" s="551"/>
      <c r="H57" s="551"/>
      <c r="I57" s="551"/>
      <c r="J57" s="551"/>
      <c r="K57" s="551"/>
      <c r="L57" s="551"/>
      <c r="M57" s="551"/>
      <c r="N57" s="551"/>
      <c r="O57" s="551"/>
      <c r="P57" s="551"/>
      <c r="Q57" s="551"/>
      <c r="R57" s="551"/>
      <c r="S57" s="551"/>
      <c r="T57" s="551"/>
      <c r="U57" s="551"/>
      <c r="V57" s="551"/>
      <c r="W57" s="551"/>
      <c r="X57" s="551"/>
      <c r="Y57" s="552"/>
      <c r="Z57" s="553">
        <f t="shared" si="6"/>
        <v>0</v>
      </c>
    </row>
    <row r="58" spans="2:26" ht="21.75" customHeight="1" thickBot="1">
      <c r="B58" s="1240" t="s">
        <v>387</v>
      </c>
      <c r="C58" s="1241"/>
      <c r="D58" s="554"/>
      <c r="E58" s="555">
        <f t="shared" ref="E58:Y58" si="10">SUM(E56:E57)</f>
        <v>0</v>
      </c>
      <c r="F58" s="556">
        <f t="shared" si="10"/>
        <v>0</v>
      </c>
      <c r="G58" s="556">
        <f t="shared" si="10"/>
        <v>0</v>
      </c>
      <c r="H58" s="556">
        <f t="shared" si="10"/>
        <v>0</v>
      </c>
      <c r="I58" s="556">
        <f t="shared" si="10"/>
        <v>0</v>
      </c>
      <c r="J58" s="556">
        <f t="shared" si="10"/>
        <v>0</v>
      </c>
      <c r="K58" s="556">
        <f t="shared" si="10"/>
        <v>0</v>
      </c>
      <c r="L58" s="556">
        <f t="shared" si="10"/>
        <v>0</v>
      </c>
      <c r="M58" s="556">
        <f t="shared" si="10"/>
        <v>0</v>
      </c>
      <c r="N58" s="556">
        <f t="shared" si="10"/>
        <v>0</v>
      </c>
      <c r="O58" s="556">
        <f t="shared" si="10"/>
        <v>0</v>
      </c>
      <c r="P58" s="556">
        <f t="shared" si="10"/>
        <v>0</v>
      </c>
      <c r="Q58" s="556">
        <f t="shared" si="10"/>
        <v>0</v>
      </c>
      <c r="R58" s="556">
        <f t="shared" si="10"/>
        <v>0</v>
      </c>
      <c r="S58" s="556">
        <f t="shared" si="10"/>
        <v>0</v>
      </c>
      <c r="T58" s="556">
        <f t="shared" si="10"/>
        <v>0</v>
      </c>
      <c r="U58" s="556">
        <f t="shared" si="10"/>
        <v>0</v>
      </c>
      <c r="V58" s="556">
        <f t="shared" si="10"/>
        <v>0</v>
      </c>
      <c r="W58" s="556">
        <f t="shared" si="10"/>
        <v>0</v>
      </c>
      <c r="X58" s="556">
        <f t="shared" si="10"/>
        <v>0</v>
      </c>
      <c r="Y58" s="557">
        <f t="shared" si="10"/>
        <v>0</v>
      </c>
      <c r="Z58" s="558">
        <f t="shared" si="6"/>
        <v>0</v>
      </c>
    </row>
    <row r="59" spans="2:26" ht="21.75" customHeight="1" thickBot="1">
      <c r="B59" s="1242" t="s">
        <v>388</v>
      </c>
      <c r="C59" s="1243"/>
      <c r="D59" s="559"/>
      <c r="E59" s="560">
        <f t="shared" ref="E59:Y59" si="11">E43+E49+E55+E58</f>
        <v>0</v>
      </c>
      <c r="F59" s="561">
        <f t="shared" si="11"/>
        <v>0</v>
      </c>
      <c r="G59" s="561">
        <f t="shared" si="11"/>
        <v>0</v>
      </c>
      <c r="H59" s="561">
        <f t="shared" si="11"/>
        <v>0</v>
      </c>
      <c r="I59" s="561">
        <f t="shared" si="11"/>
        <v>0</v>
      </c>
      <c r="J59" s="561">
        <f t="shared" si="11"/>
        <v>0</v>
      </c>
      <c r="K59" s="561">
        <f t="shared" si="11"/>
        <v>0</v>
      </c>
      <c r="L59" s="561">
        <f t="shared" si="11"/>
        <v>0</v>
      </c>
      <c r="M59" s="561">
        <f t="shared" si="11"/>
        <v>0</v>
      </c>
      <c r="N59" s="561">
        <f t="shared" si="11"/>
        <v>0</v>
      </c>
      <c r="O59" s="561">
        <f t="shared" si="11"/>
        <v>0</v>
      </c>
      <c r="P59" s="561">
        <f t="shared" si="11"/>
        <v>0</v>
      </c>
      <c r="Q59" s="561">
        <f t="shared" si="11"/>
        <v>0</v>
      </c>
      <c r="R59" s="561">
        <f t="shared" si="11"/>
        <v>0</v>
      </c>
      <c r="S59" s="561">
        <f t="shared" si="11"/>
        <v>0</v>
      </c>
      <c r="T59" s="561">
        <f t="shared" si="11"/>
        <v>0</v>
      </c>
      <c r="U59" s="561">
        <f t="shared" si="11"/>
        <v>0</v>
      </c>
      <c r="V59" s="561">
        <f t="shared" si="11"/>
        <v>0</v>
      </c>
      <c r="W59" s="561">
        <f t="shared" si="11"/>
        <v>0</v>
      </c>
      <c r="X59" s="561">
        <f t="shared" si="11"/>
        <v>0</v>
      </c>
      <c r="Y59" s="562">
        <f t="shared" si="11"/>
        <v>0</v>
      </c>
      <c r="Z59" s="563">
        <f t="shared" si="6"/>
        <v>0</v>
      </c>
    </row>
    <row r="60" spans="2:26">
      <c r="B60" s="119" t="s">
        <v>389</v>
      </c>
      <c r="D60" s="6"/>
      <c r="E60" s="5"/>
      <c r="F60" s="5"/>
      <c r="G60" s="5"/>
      <c r="H60" s="5"/>
      <c r="I60" s="5"/>
      <c r="J60" s="5"/>
      <c r="K60" s="5"/>
      <c r="L60" s="5"/>
      <c r="M60" s="5"/>
      <c r="N60" s="5"/>
      <c r="O60" s="5"/>
      <c r="P60" s="5"/>
      <c r="Q60" s="5"/>
      <c r="R60" s="5"/>
      <c r="S60" s="5"/>
      <c r="T60" s="5"/>
      <c r="U60" s="5"/>
      <c r="V60" s="5"/>
      <c r="W60" s="5"/>
      <c r="X60" s="5"/>
      <c r="Y60" s="5"/>
      <c r="Z60" s="5"/>
    </row>
    <row r="61" spans="2:26">
      <c r="B61" s="119" t="s">
        <v>390</v>
      </c>
      <c r="D61" s="6"/>
      <c r="E61" s="5"/>
      <c r="F61" s="5"/>
      <c r="G61" s="5"/>
      <c r="H61" s="5"/>
      <c r="I61" s="5"/>
      <c r="J61" s="5"/>
      <c r="K61" s="5"/>
      <c r="L61" s="5"/>
      <c r="M61" s="5"/>
      <c r="N61" s="5"/>
      <c r="O61" s="5"/>
      <c r="P61" s="5"/>
      <c r="Q61" s="5"/>
      <c r="R61" s="5"/>
      <c r="S61" s="5"/>
      <c r="T61" s="5"/>
      <c r="U61" s="5"/>
      <c r="V61" s="5"/>
      <c r="W61" s="5"/>
      <c r="X61" s="5"/>
      <c r="Y61" s="5"/>
      <c r="Z61" s="5"/>
    </row>
    <row r="62" spans="2:26">
      <c r="B62" s="119" t="s">
        <v>391</v>
      </c>
      <c r="D62" s="6"/>
      <c r="E62" s="5"/>
      <c r="F62" s="5"/>
      <c r="G62" s="5"/>
      <c r="H62" s="5"/>
      <c r="I62" s="5"/>
      <c r="J62" s="5"/>
      <c r="K62" s="5"/>
      <c r="L62" s="5"/>
      <c r="M62" s="5"/>
      <c r="N62" s="5"/>
      <c r="O62" s="5"/>
      <c r="P62" s="5"/>
      <c r="Q62" s="5"/>
      <c r="R62" s="5"/>
      <c r="S62" s="5"/>
      <c r="T62" s="5"/>
      <c r="U62" s="5"/>
      <c r="V62" s="5"/>
      <c r="W62" s="5"/>
      <c r="X62" s="5"/>
      <c r="Y62" s="5"/>
      <c r="Z62" s="5"/>
    </row>
    <row r="63" spans="2:26">
      <c r="B63" s="499" t="s">
        <v>415</v>
      </c>
    </row>
  </sheetData>
  <protectedRanges>
    <protectedRange sqref="C7:Y11 C13:Y17 C19:Y23 B25:Y27 C38:Y42 C44:Y48 C50:Y54 B56:Y58" name="範囲1"/>
  </protectedRanges>
  <mergeCells count="30">
    <mergeCell ref="B2:Z2"/>
    <mergeCell ref="W3:Z3"/>
    <mergeCell ref="B4:C6"/>
    <mergeCell ref="D4:D6"/>
    <mergeCell ref="E4:Y4"/>
    <mergeCell ref="Z4:Z6"/>
    <mergeCell ref="B7:B11"/>
    <mergeCell ref="B12:C12"/>
    <mergeCell ref="B13:B17"/>
    <mergeCell ref="B18:C18"/>
    <mergeCell ref="B19:B23"/>
    <mergeCell ref="B24:C24"/>
    <mergeCell ref="B25:B26"/>
    <mergeCell ref="B27:C27"/>
    <mergeCell ref="B28:C28"/>
    <mergeCell ref="B33:Z33"/>
    <mergeCell ref="W34:Z34"/>
    <mergeCell ref="B35:C37"/>
    <mergeCell ref="D35:D37"/>
    <mergeCell ref="E35:Y35"/>
    <mergeCell ref="Z35:Z37"/>
    <mergeCell ref="B56:B57"/>
    <mergeCell ref="B58:C58"/>
    <mergeCell ref="B59:C59"/>
    <mergeCell ref="B38:B42"/>
    <mergeCell ref="B43:C43"/>
    <mergeCell ref="B44:B48"/>
    <mergeCell ref="B49:C49"/>
    <mergeCell ref="B50:B54"/>
    <mergeCell ref="B55:C55"/>
  </mergeCells>
  <phoneticPr fontId="3"/>
  <pageMargins left="0.70866141732283472" right="0.70866141732283472" top="0.74803149606299213" bottom="0.74803149606299213" header="0.31496062992125984" footer="0.31496062992125984"/>
  <pageSetup paperSize="8"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46A74-3099-487D-9A56-DE81ED7FC870}">
  <sheetPr>
    <pageSetUpPr fitToPage="1"/>
  </sheetPr>
  <dimension ref="B1:AA82"/>
  <sheetViews>
    <sheetView showGridLines="0" view="pageBreakPreview" zoomScaleNormal="48" zoomScaleSheetLayoutView="100" workbookViewId="0"/>
  </sheetViews>
  <sheetFormatPr defaultRowHeight="13.5"/>
  <cols>
    <col min="1" max="1" width="2.25" customWidth="1"/>
    <col min="2" max="2" width="19.375" customWidth="1"/>
    <col min="22" max="22" width="9" customWidth="1"/>
  </cols>
  <sheetData>
    <row r="1" spans="2:27" ht="14.25">
      <c r="AA1" s="148" t="s">
        <v>412</v>
      </c>
    </row>
    <row r="2" spans="2:27" ht="14.25">
      <c r="B2" s="1138" t="s">
        <v>514</v>
      </c>
      <c r="C2" s="1138"/>
      <c r="D2" s="1138"/>
      <c r="E2" s="1138"/>
      <c r="F2" s="1138"/>
      <c r="G2" s="1138"/>
      <c r="H2" s="1138"/>
      <c r="I2" s="1138"/>
      <c r="J2" s="1138"/>
      <c r="K2" s="1138"/>
      <c r="L2" s="1138"/>
      <c r="M2" s="1138"/>
      <c r="N2" s="1138"/>
      <c r="O2" s="1138"/>
      <c r="P2" s="1138"/>
      <c r="Q2" s="1138"/>
      <c r="R2" s="1138"/>
      <c r="S2" s="1138"/>
      <c r="T2" s="1138"/>
      <c r="U2" s="1138"/>
      <c r="V2" s="1138"/>
      <c r="W2" s="1138"/>
      <c r="X2" s="1138"/>
      <c r="Y2" s="1138"/>
      <c r="Z2" s="1138"/>
      <c r="AA2" s="1138"/>
    </row>
    <row r="3" spans="2:27" ht="15" thickBot="1">
      <c r="B3" s="119"/>
      <c r="C3" s="119"/>
      <c r="D3" s="6"/>
      <c r="E3" s="6"/>
      <c r="F3" s="5"/>
      <c r="G3" s="5"/>
      <c r="H3" s="5"/>
      <c r="I3" s="5"/>
      <c r="J3" s="5"/>
      <c r="K3" s="5"/>
      <c r="L3" s="5"/>
      <c r="M3" s="5"/>
      <c r="N3" s="5"/>
      <c r="O3" s="5"/>
      <c r="P3" s="5"/>
      <c r="Q3" s="5"/>
      <c r="R3" s="5"/>
      <c r="S3" s="5"/>
      <c r="T3" s="5"/>
      <c r="U3" s="5"/>
      <c r="V3" s="5"/>
      <c r="W3" s="5"/>
      <c r="X3" s="5"/>
      <c r="Y3" s="5"/>
      <c r="Z3" s="5"/>
      <c r="AA3" s="121" t="s">
        <v>121</v>
      </c>
    </row>
    <row r="4" spans="2:27">
      <c r="B4" s="1274" t="s">
        <v>433</v>
      </c>
      <c r="C4" s="1275"/>
      <c r="D4" s="1275"/>
      <c r="E4" s="1276"/>
      <c r="F4" s="419"/>
      <c r="G4" s="419"/>
      <c r="H4" s="419"/>
      <c r="I4" s="419"/>
      <c r="J4" s="419"/>
      <c r="K4" s="419"/>
      <c r="L4" s="419"/>
      <c r="M4" s="419"/>
      <c r="N4" s="419"/>
      <c r="O4" s="419"/>
      <c r="P4" s="419"/>
      <c r="Q4" s="419"/>
      <c r="R4" s="419"/>
      <c r="S4" s="419"/>
      <c r="T4" s="419"/>
      <c r="U4" s="419"/>
      <c r="V4" s="419"/>
      <c r="W4" s="419"/>
      <c r="X4" s="419"/>
      <c r="Y4" s="419"/>
      <c r="Z4" s="420"/>
      <c r="AA4" s="392" t="s">
        <v>371</v>
      </c>
    </row>
    <row r="5" spans="2:27">
      <c r="B5" s="1277"/>
      <c r="C5" s="1278"/>
      <c r="D5" s="1278"/>
      <c r="E5" s="1279"/>
      <c r="F5" s="432" t="s">
        <v>32</v>
      </c>
      <c r="G5" s="433" t="s">
        <v>33</v>
      </c>
      <c r="H5" s="433" t="s">
        <v>34</v>
      </c>
      <c r="I5" s="433" t="s">
        <v>35</v>
      </c>
      <c r="J5" s="433" t="s">
        <v>36</v>
      </c>
      <c r="K5" s="433" t="s">
        <v>37</v>
      </c>
      <c r="L5" s="433" t="s">
        <v>38</v>
      </c>
      <c r="M5" s="433" t="s">
        <v>39</v>
      </c>
      <c r="N5" s="433" t="s">
        <v>40</v>
      </c>
      <c r="O5" s="433" t="s">
        <v>41</v>
      </c>
      <c r="P5" s="433" t="s">
        <v>42</v>
      </c>
      <c r="Q5" s="433" t="s">
        <v>43</v>
      </c>
      <c r="R5" s="433" t="s">
        <v>44</v>
      </c>
      <c r="S5" s="433" t="s">
        <v>57</v>
      </c>
      <c r="T5" s="433" t="s">
        <v>58</v>
      </c>
      <c r="U5" s="433" t="s">
        <v>59</v>
      </c>
      <c r="V5" s="433" t="s">
        <v>60</v>
      </c>
      <c r="W5" s="433" t="s">
        <v>61</v>
      </c>
      <c r="X5" s="433" t="s">
        <v>62</v>
      </c>
      <c r="Y5" s="434" t="s">
        <v>93</v>
      </c>
      <c r="Z5" s="435" t="s">
        <v>94</v>
      </c>
      <c r="AA5" s="393"/>
    </row>
    <row r="6" spans="2:27" ht="14.25" thickBot="1">
      <c r="B6" s="1280"/>
      <c r="C6" s="1281"/>
      <c r="D6" s="1281"/>
      <c r="E6" s="1282"/>
      <c r="F6" s="436" t="s">
        <v>15</v>
      </c>
      <c r="G6" s="437" t="s">
        <v>16</v>
      </c>
      <c r="H6" s="437" t="s">
        <v>17</v>
      </c>
      <c r="I6" s="437" t="s">
        <v>18</v>
      </c>
      <c r="J6" s="437" t="s">
        <v>19</v>
      </c>
      <c r="K6" s="437" t="s">
        <v>20</v>
      </c>
      <c r="L6" s="437" t="s">
        <v>21</v>
      </c>
      <c r="M6" s="437" t="s">
        <v>22</v>
      </c>
      <c r="N6" s="437" t="s">
        <v>23</v>
      </c>
      <c r="O6" s="437" t="s">
        <v>24</v>
      </c>
      <c r="P6" s="437" t="s">
        <v>25</v>
      </c>
      <c r="Q6" s="437" t="s">
        <v>26</v>
      </c>
      <c r="R6" s="437" t="s">
        <v>27</v>
      </c>
      <c r="S6" s="437" t="s">
        <v>51</v>
      </c>
      <c r="T6" s="437" t="s">
        <v>52</v>
      </c>
      <c r="U6" s="437" t="s">
        <v>53</v>
      </c>
      <c r="V6" s="437" t="s">
        <v>54</v>
      </c>
      <c r="W6" s="437" t="s">
        <v>55</v>
      </c>
      <c r="X6" s="437" t="s">
        <v>56</v>
      </c>
      <c r="Y6" s="438" t="s">
        <v>95</v>
      </c>
      <c r="Z6" s="439" t="s">
        <v>96</v>
      </c>
      <c r="AA6" s="421"/>
    </row>
    <row r="7" spans="2:27" ht="18.75" customHeight="1">
      <c r="B7" s="1283" t="s">
        <v>406</v>
      </c>
      <c r="C7" s="1272" t="s">
        <v>74</v>
      </c>
      <c r="D7" s="458" t="s">
        <v>393</v>
      </c>
      <c r="E7" s="459">
        <v>1</v>
      </c>
      <c r="F7" s="466">
        <v>9</v>
      </c>
      <c r="G7" s="467">
        <v>12</v>
      </c>
      <c r="H7" s="467">
        <v>12</v>
      </c>
      <c r="I7" s="467">
        <v>12</v>
      </c>
      <c r="J7" s="467">
        <v>12</v>
      </c>
      <c r="K7" s="467">
        <v>12</v>
      </c>
      <c r="L7" s="467">
        <v>12</v>
      </c>
      <c r="M7" s="467">
        <v>12</v>
      </c>
      <c r="N7" s="467">
        <v>12</v>
      </c>
      <c r="O7" s="467">
        <v>12</v>
      </c>
      <c r="P7" s="467">
        <v>12</v>
      </c>
      <c r="Q7" s="467">
        <v>12</v>
      </c>
      <c r="R7" s="467">
        <v>12</v>
      </c>
      <c r="S7" s="467">
        <v>12</v>
      </c>
      <c r="T7" s="467">
        <v>12</v>
      </c>
      <c r="U7" s="467">
        <v>12</v>
      </c>
      <c r="V7" s="467">
        <v>12</v>
      </c>
      <c r="W7" s="467">
        <v>12</v>
      </c>
      <c r="X7" s="467">
        <v>12</v>
      </c>
      <c r="Y7" s="467">
        <v>12</v>
      </c>
      <c r="Z7" s="460">
        <v>3</v>
      </c>
      <c r="AA7" s="461">
        <f>SUM(F7:Z7)</f>
        <v>240</v>
      </c>
    </row>
    <row r="8" spans="2:27" ht="18.75" customHeight="1">
      <c r="B8" s="1284"/>
      <c r="C8" s="1273"/>
      <c r="D8" s="462" t="s">
        <v>392</v>
      </c>
      <c r="E8" s="463">
        <v>50</v>
      </c>
      <c r="F8" s="468">
        <f>F7*E8</f>
        <v>450</v>
      </c>
      <c r="G8" s="464">
        <f>G7*$E$8</f>
        <v>600</v>
      </c>
      <c r="H8" s="464">
        <f t="shared" ref="H8:Z8" si="0">H7*$E$8</f>
        <v>600</v>
      </c>
      <c r="I8" s="464">
        <f t="shared" si="0"/>
        <v>600</v>
      </c>
      <c r="J8" s="464">
        <f t="shared" si="0"/>
        <v>600</v>
      </c>
      <c r="K8" s="464">
        <f t="shared" si="0"/>
        <v>600</v>
      </c>
      <c r="L8" s="464">
        <f t="shared" si="0"/>
        <v>600</v>
      </c>
      <c r="M8" s="464">
        <f t="shared" si="0"/>
        <v>600</v>
      </c>
      <c r="N8" s="464">
        <f t="shared" si="0"/>
        <v>600</v>
      </c>
      <c r="O8" s="464">
        <f t="shared" si="0"/>
        <v>600</v>
      </c>
      <c r="P8" s="464">
        <f t="shared" si="0"/>
        <v>600</v>
      </c>
      <c r="Q8" s="464">
        <f t="shared" si="0"/>
        <v>600</v>
      </c>
      <c r="R8" s="464">
        <f t="shared" si="0"/>
        <v>600</v>
      </c>
      <c r="S8" s="464">
        <f t="shared" si="0"/>
        <v>600</v>
      </c>
      <c r="T8" s="464">
        <f t="shared" si="0"/>
        <v>600</v>
      </c>
      <c r="U8" s="464">
        <f t="shared" si="0"/>
        <v>600</v>
      </c>
      <c r="V8" s="464">
        <f t="shared" si="0"/>
        <v>600</v>
      </c>
      <c r="W8" s="464">
        <f t="shared" si="0"/>
        <v>600</v>
      </c>
      <c r="X8" s="464">
        <f t="shared" si="0"/>
        <v>600</v>
      </c>
      <c r="Y8" s="464">
        <f t="shared" si="0"/>
        <v>600</v>
      </c>
      <c r="Z8" s="464">
        <f t="shared" si="0"/>
        <v>150</v>
      </c>
      <c r="AA8" s="465">
        <f>SUM(F8:Z8)</f>
        <v>12000</v>
      </c>
    </row>
    <row r="9" spans="2:27" ht="18.75" customHeight="1">
      <c r="B9" s="1283"/>
      <c r="C9" s="1272"/>
      <c r="D9" s="458"/>
      <c r="E9" s="459"/>
      <c r="F9" s="466"/>
      <c r="G9" s="467"/>
      <c r="H9" s="467"/>
      <c r="I9" s="467"/>
      <c r="J9" s="467"/>
      <c r="K9" s="467"/>
      <c r="L9" s="467"/>
      <c r="M9" s="467"/>
      <c r="N9" s="467"/>
      <c r="O9" s="467"/>
      <c r="P9" s="467"/>
      <c r="Q9" s="467"/>
      <c r="R9" s="467"/>
      <c r="S9" s="467"/>
      <c r="T9" s="467"/>
      <c r="U9" s="467"/>
      <c r="V9" s="467"/>
      <c r="W9" s="467"/>
      <c r="X9" s="467"/>
      <c r="Y9" s="467"/>
      <c r="Z9" s="460"/>
      <c r="AA9" s="461"/>
    </row>
    <row r="10" spans="2:27" ht="18.75" customHeight="1">
      <c r="B10" s="1284"/>
      <c r="C10" s="1273"/>
      <c r="D10" s="462"/>
      <c r="E10" s="463"/>
      <c r="F10" s="468"/>
      <c r="G10" s="464"/>
      <c r="H10" s="464"/>
      <c r="I10" s="464"/>
      <c r="J10" s="464"/>
      <c r="K10" s="464"/>
      <c r="L10" s="464"/>
      <c r="M10" s="464"/>
      <c r="N10" s="464"/>
      <c r="O10" s="464"/>
      <c r="P10" s="464"/>
      <c r="Q10" s="464"/>
      <c r="R10" s="464"/>
      <c r="S10" s="464"/>
      <c r="T10" s="464"/>
      <c r="U10" s="464"/>
      <c r="V10" s="464"/>
      <c r="W10" s="464"/>
      <c r="X10" s="464"/>
      <c r="Y10" s="464"/>
      <c r="Z10" s="464"/>
      <c r="AA10" s="465"/>
    </row>
    <row r="11" spans="2:27" ht="18.75" customHeight="1">
      <c r="B11" s="1270"/>
      <c r="C11" s="1266"/>
      <c r="D11" s="401"/>
      <c r="E11" s="402"/>
      <c r="F11" s="409"/>
      <c r="G11" s="410"/>
      <c r="H11" s="410"/>
      <c r="I11" s="410"/>
      <c r="J11" s="410"/>
      <c r="K11" s="410"/>
      <c r="L11" s="410"/>
      <c r="M11" s="410"/>
      <c r="N11" s="410"/>
      <c r="O11" s="410"/>
      <c r="P11" s="410"/>
      <c r="Q11" s="410"/>
      <c r="R11" s="410"/>
      <c r="S11" s="410"/>
      <c r="T11" s="410"/>
      <c r="U11" s="410"/>
      <c r="V11" s="410"/>
      <c r="W11" s="410"/>
      <c r="X11" s="410"/>
      <c r="Y11" s="410"/>
      <c r="Z11" s="403"/>
      <c r="AA11" s="404"/>
    </row>
    <row r="12" spans="2:27" ht="18.75" customHeight="1">
      <c r="B12" s="1271"/>
      <c r="C12" s="1267"/>
      <c r="D12" s="405"/>
      <c r="E12" s="406"/>
      <c r="F12" s="407"/>
      <c r="G12" s="407"/>
      <c r="H12" s="407"/>
      <c r="I12" s="407"/>
      <c r="J12" s="407"/>
      <c r="K12" s="407"/>
      <c r="L12" s="407"/>
      <c r="M12" s="407"/>
      <c r="N12" s="407"/>
      <c r="O12" s="407"/>
      <c r="P12" s="407"/>
      <c r="Q12" s="407"/>
      <c r="R12" s="407"/>
      <c r="S12" s="407"/>
      <c r="T12" s="407"/>
      <c r="U12" s="407"/>
      <c r="V12" s="407"/>
      <c r="W12" s="407"/>
      <c r="X12" s="407"/>
      <c r="Y12" s="407"/>
      <c r="Z12" s="407"/>
      <c r="AA12" s="408"/>
    </row>
    <row r="13" spans="2:27" ht="18.75" customHeight="1">
      <c r="B13" s="1286"/>
      <c r="C13" s="1266"/>
      <c r="D13" s="401"/>
      <c r="E13" s="402"/>
      <c r="F13" s="409"/>
      <c r="G13" s="410"/>
      <c r="H13" s="410"/>
      <c r="I13" s="410"/>
      <c r="J13" s="410"/>
      <c r="K13" s="410"/>
      <c r="L13" s="410"/>
      <c r="M13" s="410"/>
      <c r="N13" s="410"/>
      <c r="O13" s="410"/>
      <c r="P13" s="410"/>
      <c r="Q13" s="410"/>
      <c r="R13" s="410"/>
      <c r="S13" s="410"/>
      <c r="T13" s="410"/>
      <c r="U13" s="410"/>
      <c r="V13" s="410"/>
      <c r="W13" s="410"/>
      <c r="X13" s="410"/>
      <c r="Y13" s="410"/>
      <c r="Z13" s="411"/>
      <c r="AA13" s="404"/>
    </row>
    <row r="14" spans="2:27" ht="18.75" customHeight="1">
      <c r="B14" s="1287"/>
      <c r="C14" s="1267"/>
      <c r="D14" s="405"/>
      <c r="E14" s="406"/>
      <c r="F14" s="412"/>
      <c r="G14" s="413"/>
      <c r="H14" s="413"/>
      <c r="I14" s="413"/>
      <c r="J14" s="413"/>
      <c r="K14" s="413"/>
      <c r="L14" s="413"/>
      <c r="M14" s="413"/>
      <c r="N14" s="413"/>
      <c r="O14" s="413"/>
      <c r="P14" s="413"/>
      <c r="Q14" s="413"/>
      <c r="R14" s="413"/>
      <c r="S14" s="413"/>
      <c r="T14" s="413"/>
      <c r="U14" s="413"/>
      <c r="V14" s="413"/>
      <c r="W14" s="413"/>
      <c r="X14" s="413"/>
      <c r="Y14" s="413"/>
      <c r="Z14" s="414"/>
      <c r="AA14" s="408"/>
    </row>
    <row r="15" spans="2:27" ht="18.75" customHeight="1">
      <c r="B15" s="1270"/>
      <c r="C15" s="1266"/>
      <c r="D15" s="401"/>
      <c r="E15" s="402"/>
      <c r="F15" s="403"/>
      <c r="G15" s="403"/>
      <c r="H15" s="403"/>
      <c r="I15" s="403"/>
      <c r="J15" s="403"/>
      <c r="K15" s="403"/>
      <c r="L15" s="403"/>
      <c r="M15" s="403"/>
      <c r="N15" s="403"/>
      <c r="O15" s="403"/>
      <c r="P15" s="403"/>
      <c r="Q15" s="403"/>
      <c r="R15" s="403"/>
      <c r="S15" s="403"/>
      <c r="T15" s="403"/>
      <c r="U15" s="403"/>
      <c r="V15" s="403"/>
      <c r="W15" s="403"/>
      <c r="X15" s="403"/>
      <c r="Y15" s="403"/>
      <c r="Z15" s="403"/>
      <c r="AA15" s="404"/>
    </row>
    <row r="16" spans="2:27" ht="18.75" customHeight="1">
      <c r="B16" s="1271"/>
      <c r="C16" s="1267"/>
      <c r="D16" s="405"/>
      <c r="E16" s="406"/>
      <c r="F16" s="407"/>
      <c r="G16" s="407"/>
      <c r="H16" s="407"/>
      <c r="I16" s="407"/>
      <c r="J16" s="407"/>
      <c r="K16" s="407"/>
      <c r="L16" s="407"/>
      <c r="M16" s="407"/>
      <c r="N16" s="407"/>
      <c r="O16" s="407"/>
      <c r="P16" s="407"/>
      <c r="Q16" s="407"/>
      <c r="R16" s="407"/>
      <c r="S16" s="407"/>
      <c r="T16" s="407"/>
      <c r="U16" s="407"/>
      <c r="V16" s="407"/>
      <c r="W16" s="407"/>
      <c r="X16" s="407"/>
      <c r="Y16" s="407"/>
      <c r="Z16" s="407"/>
      <c r="AA16" s="408"/>
    </row>
    <row r="17" spans="2:27" ht="18.75" customHeight="1">
      <c r="B17" s="1270"/>
      <c r="C17" s="1266"/>
      <c r="D17" s="401"/>
      <c r="E17" s="402"/>
      <c r="F17" s="403"/>
      <c r="G17" s="403"/>
      <c r="H17" s="403"/>
      <c r="I17" s="403"/>
      <c r="J17" s="403"/>
      <c r="K17" s="403"/>
      <c r="L17" s="403"/>
      <c r="M17" s="403"/>
      <c r="N17" s="403"/>
      <c r="O17" s="403"/>
      <c r="P17" s="403"/>
      <c r="Q17" s="403"/>
      <c r="R17" s="403"/>
      <c r="S17" s="403"/>
      <c r="T17" s="403"/>
      <c r="U17" s="403"/>
      <c r="V17" s="403"/>
      <c r="W17" s="403"/>
      <c r="X17" s="403"/>
      <c r="Y17" s="403"/>
      <c r="Z17" s="403"/>
      <c r="AA17" s="404"/>
    </row>
    <row r="18" spans="2:27" ht="18.75" customHeight="1">
      <c r="B18" s="1271"/>
      <c r="C18" s="1267"/>
      <c r="D18" s="405"/>
      <c r="E18" s="406"/>
      <c r="F18" s="415"/>
      <c r="G18" s="415"/>
      <c r="H18" s="415"/>
      <c r="I18" s="415"/>
      <c r="J18" s="415"/>
      <c r="K18" s="415"/>
      <c r="L18" s="415"/>
      <c r="M18" s="415"/>
      <c r="N18" s="415"/>
      <c r="O18" s="415"/>
      <c r="P18" s="415"/>
      <c r="Q18" s="415"/>
      <c r="R18" s="415"/>
      <c r="S18" s="415"/>
      <c r="T18" s="415"/>
      <c r="U18" s="415"/>
      <c r="V18" s="415"/>
      <c r="W18" s="415"/>
      <c r="X18" s="415"/>
      <c r="Y18" s="415"/>
      <c r="Z18" s="407"/>
      <c r="AA18" s="408"/>
    </row>
    <row r="19" spans="2:27" ht="18.75" customHeight="1">
      <c r="B19" s="1270"/>
      <c r="C19" s="1266"/>
      <c r="D19" s="401"/>
      <c r="E19" s="402"/>
      <c r="F19" s="403"/>
      <c r="G19" s="403"/>
      <c r="H19" s="403"/>
      <c r="I19" s="403"/>
      <c r="J19" s="403"/>
      <c r="K19" s="403"/>
      <c r="L19" s="403"/>
      <c r="M19" s="403"/>
      <c r="N19" s="403"/>
      <c r="O19" s="403"/>
      <c r="P19" s="403"/>
      <c r="Q19" s="403"/>
      <c r="R19" s="403"/>
      <c r="S19" s="403"/>
      <c r="T19" s="403"/>
      <c r="U19" s="403"/>
      <c r="V19" s="403"/>
      <c r="W19" s="403"/>
      <c r="X19" s="403"/>
      <c r="Y19" s="403"/>
      <c r="Z19" s="403"/>
      <c r="AA19" s="404"/>
    </row>
    <row r="20" spans="2:27" ht="18.75" customHeight="1">
      <c r="B20" s="1271"/>
      <c r="C20" s="1267"/>
      <c r="D20" s="405"/>
      <c r="E20" s="406"/>
      <c r="F20" s="407"/>
      <c r="G20" s="407"/>
      <c r="H20" s="407"/>
      <c r="I20" s="407"/>
      <c r="J20" s="407"/>
      <c r="K20" s="407"/>
      <c r="L20" s="407"/>
      <c r="M20" s="407"/>
      <c r="N20" s="407"/>
      <c r="O20" s="407"/>
      <c r="P20" s="407"/>
      <c r="Q20" s="407"/>
      <c r="R20" s="407"/>
      <c r="S20" s="407"/>
      <c r="T20" s="407"/>
      <c r="U20" s="407"/>
      <c r="V20" s="407"/>
      <c r="W20" s="407"/>
      <c r="X20" s="407"/>
      <c r="Y20" s="407"/>
      <c r="Z20" s="407"/>
      <c r="AA20" s="408"/>
    </row>
    <row r="21" spans="2:27" ht="18.75" customHeight="1">
      <c r="B21" s="1270"/>
      <c r="C21" s="1266"/>
      <c r="D21" s="401"/>
      <c r="E21" s="402"/>
      <c r="F21" s="403"/>
      <c r="G21" s="403"/>
      <c r="H21" s="403"/>
      <c r="I21" s="403"/>
      <c r="J21" s="403"/>
      <c r="K21" s="403"/>
      <c r="L21" s="403"/>
      <c r="M21" s="403"/>
      <c r="N21" s="403"/>
      <c r="O21" s="403"/>
      <c r="P21" s="403"/>
      <c r="Q21" s="403"/>
      <c r="R21" s="403"/>
      <c r="S21" s="403"/>
      <c r="T21" s="403"/>
      <c r="U21" s="403"/>
      <c r="V21" s="403"/>
      <c r="W21" s="403"/>
      <c r="X21" s="403"/>
      <c r="Y21" s="403"/>
      <c r="Z21" s="403"/>
      <c r="AA21" s="404"/>
    </row>
    <row r="22" spans="2:27" ht="18.75" customHeight="1">
      <c r="B22" s="1271"/>
      <c r="C22" s="1267"/>
      <c r="D22" s="405"/>
      <c r="E22" s="416"/>
      <c r="F22" s="407"/>
      <c r="G22" s="407"/>
      <c r="H22" s="407"/>
      <c r="I22" s="407"/>
      <c r="J22" s="407"/>
      <c r="K22" s="407"/>
      <c r="L22" s="407"/>
      <c r="M22" s="407"/>
      <c r="N22" s="407"/>
      <c r="O22" s="407"/>
      <c r="P22" s="407"/>
      <c r="Q22" s="407"/>
      <c r="R22" s="407"/>
      <c r="S22" s="407"/>
      <c r="T22" s="407"/>
      <c r="U22" s="407"/>
      <c r="V22" s="407"/>
      <c r="W22" s="407"/>
      <c r="X22" s="407"/>
      <c r="Y22" s="407"/>
      <c r="Z22" s="407"/>
      <c r="AA22" s="408"/>
    </row>
    <row r="23" spans="2:27" ht="18.75" customHeight="1">
      <c r="B23" s="1270"/>
      <c r="C23" s="1266"/>
      <c r="D23" s="401"/>
      <c r="E23" s="402"/>
      <c r="F23" s="409"/>
      <c r="G23" s="410"/>
      <c r="H23" s="410"/>
      <c r="I23" s="410"/>
      <c r="J23" s="410"/>
      <c r="K23" s="410"/>
      <c r="L23" s="410"/>
      <c r="M23" s="410"/>
      <c r="N23" s="410"/>
      <c r="O23" s="410"/>
      <c r="P23" s="410"/>
      <c r="Q23" s="410"/>
      <c r="R23" s="410"/>
      <c r="S23" s="410"/>
      <c r="T23" s="410"/>
      <c r="U23" s="410"/>
      <c r="V23" s="410"/>
      <c r="W23" s="410"/>
      <c r="X23" s="410"/>
      <c r="Y23" s="410"/>
      <c r="Z23" s="417"/>
      <c r="AA23" s="404"/>
    </row>
    <row r="24" spans="2:27" ht="18.75" customHeight="1">
      <c r="B24" s="1271"/>
      <c r="C24" s="1267"/>
      <c r="D24" s="405"/>
      <c r="E24" s="416"/>
      <c r="F24" s="407"/>
      <c r="G24" s="407"/>
      <c r="H24" s="407"/>
      <c r="I24" s="407"/>
      <c r="J24" s="407"/>
      <c r="K24" s="407"/>
      <c r="L24" s="407"/>
      <c r="M24" s="407"/>
      <c r="N24" s="407"/>
      <c r="O24" s="407"/>
      <c r="P24" s="407"/>
      <c r="Q24" s="407"/>
      <c r="R24" s="407"/>
      <c r="S24" s="407"/>
      <c r="T24" s="407"/>
      <c r="U24" s="407"/>
      <c r="V24" s="407"/>
      <c r="W24" s="407"/>
      <c r="X24" s="407"/>
      <c r="Y24" s="407"/>
      <c r="Z24" s="407"/>
      <c r="AA24" s="408"/>
    </row>
    <row r="25" spans="2:27" ht="18.75" customHeight="1">
      <c r="B25" s="1270"/>
      <c r="C25" s="1266"/>
      <c r="D25" s="401"/>
      <c r="E25" s="402"/>
      <c r="F25" s="403"/>
      <c r="G25" s="403"/>
      <c r="H25" s="403"/>
      <c r="I25" s="403"/>
      <c r="J25" s="403"/>
      <c r="K25" s="403"/>
      <c r="L25" s="403"/>
      <c r="M25" s="403"/>
      <c r="N25" s="403"/>
      <c r="O25" s="403"/>
      <c r="P25" s="403"/>
      <c r="Q25" s="403"/>
      <c r="R25" s="403"/>
      <c r="S25" s="403"/>
      <c r="T25" s="403"/>
      <c r="U25" s="403"/>
      <c r="V25" s="403"/>
      <c r="W25" s="403"/>
      <c r="X25" s="403"/>
      <c r="Y25" s="403"/>
      <c r="Z25" s="403"/>
      <c r="AA25" s="404"/>
    </row>
    <row r="26" spans="2:27" ht="18.75" customHeight="1">
      <c r="B26" s="1271"/>
      <c r="C26" s="1267"/>
      <c r="D26" s="405"/>
      <c r="E26" s="406"/>
      <c r="F26" s="407"/>
      <c r="G26" s="407"/>
      <c r="H26" s="407"/>
      <c r="I26" s="407"/>
      <c r="J26" s="407"/>
      <c r="K26" s="407"/>
      <c r="L26" s="407"/>
      <c r="M26" s="407"/>
      <c r="N26" s="407"/>
      <c r="O26" s="407"/>
      <c r="P26" s="407"/>
      <c r="Q26" s="407"/>
      <c r="R26" s="407"/>
      <c r="S26" s="407"/>
      <c r="T26" s="407"/>
      <c r="U26" s="407"/>
      <c r="V26" s="407"/>
      <c r="W26" s="407"/>
      <c r="X26" s="407"/>
      <c r="Y26" s="407"/>
      <c r="Z26" s="407"/>
      <c r="AA26" s="408"/>
    </row>
    <row r="27" spans="2:27" ht="18.75" customHeight="1">
      <c r="B27" s="1270"/>
      <c r="C27" s="1266"/>
      <c r="D27" s="401"/>
      <c r="E27" s="402"/>
      <c r="F27" s="403"/>
      <c r="G27" s="403"/>
      <c r="H27" s="403"/>
      <c r="I27" s="403"/>
      <c r="J27" s="403"/>
      <c r="K27" s="403"/>
      <c r="L27" s="403"/>
      <c r="M27" s="403"/>
      <c r="N27" s="403"/>
      <c r="O27" s="403"/>
      <c r="P27" s="403"/>
      <c r="Q27" s="403"/>
      <c r="R27" s="403"/>
      <c r="S27" s="403"/>
      <c r="T27" s="403"/>
      <c r="U27" s="403"/>
      <c r="V27" s="403"/>
      <c r="W27" s="403"/>
      <c r="X27" s="403"/>
      <c r="Y27" s="403"/>
      <c r="Z27" s="403"/>
      <c r="AA27" s="404"/>
    </row>
    <row r="28" spans="2:27" ht="18.75" customHeight="1">
      <c r="B28" s="1271"/>
      <c r="C28" s="1267"/>
      <c r="D28" s="405"/>
      <c r="E28" s="406"/>
      <c r="F28" s="407"/>
      <c r="G28" s="407"/>
      <c r="H28" s="407"/>
      <c r="I28" s="407"/>
      <c r="J28" s="407"/>
      <c r="K28" s="407"/>
      <c r="L28" s="407"/>
      <c r="M28" s="407"/>
      <c r="N28" s="407"/>
      <c r="O28" s="407"/>
      <c r="P28" s="407"/>
      <c r="Q28" s="407"/>
      <c r="R28" s="407"/>
      <c r="S28" s="407"/>
      <c r="T28" s="407"/>
      <c r="U28" s="407"/>
      <c r="V28" s="407"/>
      <c r="W28" s="407"/>
      <c r="X28" s="407"/>
      <c r="Y28" s="407"/>
      <c r="Z28" s="407"/>
      <c r="AA28" s="408"/>
    </row>
    <row r="29" spans="2:27" ht="18.75" customHeight="1">
      <c r="B29" s="1270"/>
      <c r="C29" s="1266"/>
      <c r="D29" s="401"/>
      <c r="E29" s="402"/>
      <c r="F29" s="403"/>
      <c r="G29" s="403"/>
      <c r="H29" s="403"/>
      <c r="I29" s="403"/>
      <c r="J29" s="403"/>
      <c r="K29" s="403"/>
      <c r="L29" s="403"/>
      <c r="M29" s="403"/>
      <c r="N29" s="403"/>
      <c r="O29" s="403"/>
      <c r="P29" s="403"/>
      <c r="Q29" s="403"/>
      <c r="R29" s="403"/>
      <c r="S29" s="403"/>
      <c r="T29" s="403"/>
      <c r="U29" s="403"/>
      <c r="V29" s="403"/>
      <c r="W29" s="403"/>
      <c r="X29" s="403"/>
      <c r="Y29" s="403"/>
      <c r="Z29" s="403"/>
      <c r="AA29" s="404"/>
    </row>
    <row r="30" spans="2:27" ht="18.75" customHeight="1">
      <c r="B30" s="1271"/>
      <c r="C30" s="1267"/>
      <c r="D30" s="405"/>
      <c r="E30" s="406"/>
      <c r="F30" s="407"/>
      <c r="G30" s="407"/>
      <c r="H30" s="407"/>
      <c r="I30" s="407"/>
      <c r="J30" s="407"/>
      <c r="K30" s="407"/>
      <c r="L30" s="407"/>
      <c r="M30" s="407"/>
      <c r="N30" s="407"/>
      <c r="O30" s="407"/>
      <c r="P30" s="407"/>
      <c r="Q30" s="407"/>
      <c r="R30" s="407"/>
      <c r="S30" s="407"/>
      <c r="T30" s="407"/>
      <c r="U30" s="407"/>
      <c r="V30" s="407"/>
      <c r="W30" s="407"/>
      <c r="X30" s="407"/>
      <c r="Y30" s="407"/>
      <c r="Z30" s="407"/>
      <c r="AA30" s="408"/>
    </row>
    <row r="31" spans="2:27" ht="18.75" customHeight="1">
      <c r="B31" s="1270"/>
      <c r="C31" s="1266"/>
      <c r="D31" s="401"/>
      <c r="E31" s="402"/>
      <c r="F31" s="403"/>
      <c r="G31" s="403"/>
      <c r="H31" s="403"/>
      <c r="I31" s="403"/>
      <c r="J31" s="403"/>
      <c r="K31" s="403"/>
      <c r="L31" s="403"/>
      <c r="M31" s="403"/>
      <c r="N31" s="403"/>
      <c r="O31" s="403"/>
      <c r="P31" s="403"/>
      <c r="Q31" s="403"/>
      <c r="R31" s="403"/>
      <c r="S31" s="403"/>
      <c r="T31" s="403"/>
      <c r="U31" s="403"/>
      <c r="V31" s="403"/>
      <c r="W31" s="403"/>
      <c r="X31" s="403"/>
      <c r="Y31" s="403"/>
      <c r="Z31" s="403"/>
      <c r="AA31" s="404"/>
    </row>
    <row r="32" spans="2:27" ht="18.75" customHeight="1">
      <c r="B32" s="1271"/>
      <c r="C32" s="1267"/>
      <c r="D32" s="405"/>
      <c r="E32" s="406"/>
      <c r="F32" s="407"/>
      <c r="G32" s="407"/>
      <c r="H32" s="407"/>
      <c r="I32" s="407"/>
      <c r="J32" s="407"/>
      <c r="K32" s="407"/>
      <c r="L32" s="407"/>
      <c r="M32" s="407"/>
      <c r="N32" s="407"/>
      <c r="O32" s="407"/>
      <c r="P32" s="407"/>
      <c r="Q32" s="407"/>
      <c r="R32" s="407"/>
      <c r="S32" s="407"/>
      <c r="T32" s="407"/>
      <c r="U32" s="407"/>
      <c r="V32" s="407"/>
      <c r="W32" s="407"/>
      <c r="X32" s="407"/>
      <c r="Y32" s="407"/>
      <c r="Z32" s="407"/>
      <c r="AA32" s="408"/>
    </row>
    <row r="33" spans="2:27" ht="18.75" customHeight="1">
      <c r="B33" s="1270"/>
      <c r="C33" s="1266"/>
      <c r="D33" s="401"/>
      <c r="E33" s="402"/>
      <c r="F33" s="409"/>
      <c r="G33" s="410"/>
      <c r="H33" s="410"/>
      <c r="I33" s="410"/>
      <c r="J33" s="410"/>
      <c r="K33" s="410"/>
      <c r="L33" s="410"/>
      <c r="M33" s="410"/>
      <c r="N33" s="410"/>
      <c r="O33" s="410"/>
      <c r="P33" s="410"/>
      <c r="Q33" s="410"/>
      <c r="R33" s="410"/>
      <c r="S33" s="410"/>
      <c r="T33" s="410"/>
      <c r="U33" s="410"/>
      <c r="V33" s="410"/>
      <c r="W33" s="410"/>
      <c r="X33" s="410"/>
      <c r="Y33" s="410"/>
      <c r="Z33" s="411"/>
      <c r="AA33" s="404"/>
    </row>
    <row r="34" spans="2:27" ht="18.75" customHeight="1">
      <c r="B34" s="1271"/>
      <c r="C34" s="1267"/>
      <c r="D34" s="405"/>
      <c r="E34" s="416"/>
      <c r="F34" s="407"/>
      <c r="G34" s="407"/>
      <c r="H34" s="407"/>
      <c r="I34" s="407"/>
      <c r="J34" s="407"/>
      <c r="K34" s="407"/>
      <c r="L34" s="407"/>
      <c r="M34" s="407"/>
      <c r="N34" s="407"/>
      <c r="O34" s="407"/>
      <c r="P34" s="407"/>
      <c r="Q34" s="407"/>
      <c r="R34" s="407"/>
      <c r="S34" s="407"/>
      <c r="T34" s="407"/>
      <c r="U34" s="407"/>
      <c r="V34" s="407"/>
      <c r="W34" s="407"/>
      <c r="X34" s="407"/>
      <c r="Y34" s="407"/>
      <c r="Z34" s="407"/>
      <c r="AA34" s="408"/>
    </row>
    <row r="35" spans="2:27" ht="18.75" customHeight="1">
      <c r="B35" s="1270"/>
      <c r="C35" s="1266"/>
      <c r="D35" s="401"/>
      <c r="E35" s="402"/>
      <c r="F35" s="409"/>
      <c r="G35" s="410"/>
      <c r="H35" s="410"/>
      <c r="I35" s="410"/>
      <c r="J35" s="410"/>
      <c r="K35" s="410"/>
      <c r="L35" s="410"/>
      <c r="M35" s="410"/>
      <c r="N35" s="410"/>
      <c r="O35" s="410"/>
      <c r="P35" s="410"/>
      <c r="Q35" s="410"/>
      <c r="R35" s="410"/>
      <c r="S35" s="410"/>
      <c r="T35" s="410"/>
      <c r="U35" s="410"/>
      <c r="V35" s="410"/>
      <c r="W35" s="410"/>
      <c r="X35" s="410"/>
      <c r="Y35" s="410"/>
      <c r="Z35" s="411"/>
      <c r="AA35" s="404"/>
    </row>
    <row r="36" spans="2:27" ht="18.75" customHeight="1">
      <c r="B36" s="1271"/>
      <c r="C36" s="1267"/>
      <c r="D36" s="405"/>
      <c r="E36" s="406"/>
      <c r="F36" s="412"/>
      <c r="G36" s="413"/>
      <c r="H36" s="413"/>
      <c r="I36" s="413"/>
      <c r="J36" s="413"/>
      <c r="K36" s="413"/>
      <c r="L36" s="413"/>
      <c r="M36" s="413"/>
      <c r="N36" s="413"/>
      <c r="O36" s="413"/>
      <c r="P36" s="413"/>
      <c r="Q36" s="413"/>
      <c r="R36" s="413"/>
      <c r="S36" s="413"/>
      <c r="T36" s="413"/>
      <c r="U36" s="413"/>
      <c r="V36" s="413"/>
      <c r="W36" s="413"/>
      <c r="X36" s="413"/>
      <c r="Y36" s="413"/>
      <c r="Z36" s="414"/>
      <c r="AA36" s="408"/>
    </row>
    <row r="37" spans="2:27" ht="18.75" customHeight="1" thickBot="1">
      <c r="B37" s="1268" t="s">
        <v>394</v>
      </c>
      <c r="C37" s="1269"/>
      <c r="D37" s="1269"/>
      <c r="E37" s="418"/>
      <c r="F37" s="469">
        <f>SUM(F16+F8+F20+F18+F22+F28+F12+F26+F10+F32+F30+F14+F34+F36+F24)</f>
        <v>450</v>
      </c>
      <c r="G37" s="469">
        <f>SUM(G16+G8+G20+G18+G22+G28+G12+G26+G10+G32+G30+G14+G34+G36+G24)</f>
        <v>600</v>
      </c>
      <c r="H37" s="469">
        <f t="shared" ref="H37:Z37" si="1">SUM(H16+H8+H20+H18+H22+H28+H12+H26+H10+H32+H30+H14+H34+H36+H24)</f>
        <v>600</v>
      </c>
      <c r="I37" s="469">
        <f t="shared" si="1"/>
        <v>600</v>
      </c>
      <c r="J37" s="469">
        <f t="shared" si="1"/>
        <v>600</v>
      </c>
      <c r="K37" s="469">
        <f t="shared" si="1"/>
        <v>600</v>
      </c>
      <c r="L37" s="469">
        <f t="shared" si="1"/>
        <v>600</v>
      </c>
      <c r="M37" s="469">
        <f t="shared" si="1"/>
        <v>600</v>
      </c>
      <c r="N37" s="469">
        <f t="shared" si="1"/>
        <v>600</v>
      </c>
      <c r="O37" s="469">
        <f t="shared" si="1"/>
        <v>600</v>
      </c>
      <c r="P37" s="469">
        <f t="shared" si="1"/>
        <v>600</v>
      </c>
      <c r="Q37" s="469">
        <f t="shared" si="1"/>
        <v>600</v>
      </c>
      <c r="R37" s="469">
        <f t="shared" si="1"/>
        <v>600</v>
      </c>
      <c r="S37" s="469">
        <f t="shared" si="1"/>
        <v>600</v>
      </c>
      <c r="T37" s="469">
        <f t="shared" si="1"/>
        <v>600</v>
      </c>
      <c r="U37" s="469">
        <f t="shared" si="1"/>
        <v>600</v>
      </c>
      <c r="V37" s="469">
        <f t="shared" si="1"/>
        <v>600</v>
      </c>
      <c r="W37" s="469">
        <f t="shared" si="1"/>
        <v>600</v>
      </c>
      <c r="X37" s="469">
        <f t="shared" si="1"/>
        <v>600</v>
      </c>
      <c r="Y37" s="469">
        <f t="shared" si="1"/>
        <v>600</v>
      </c>
      <c r="Z37" s="469">
        <f t="shared" si="1"/>
        <v>150</v>
      </c>
      <c r="AA37" s="470">
        <f>SUM(AA16+AA8+AA20+AA18+AA22+AA28+AA12+AA26+AA10+AA32+AA30+AA14+AA24+AA34+AA36)</f>
        <v>12000</v>
      </c>
    </row>
    <row r="38" spans="2:27" s="683" customFormat="1" ht="15.95" customHeight="1">
      <c r="B38" s="915" t="s">
        <v>462</v>
      </c>
      <c r="C38" s="915"/>
      <c r="D38" s="667"/>
      <c r="E38" s="667"/>
    </row>
    <row r="39" spans="2:27" s="683" customFormat="1" ht="15.95" customHeight="1">
      <c r="B39" s="915" t="s">
        <v>463</v>
      </c>
      <c r="C39" s="915"/>
      <c r="D39" s="667"/>
      <c r="E39" s="667"/>
    </row>
    <row r="40" spans="2:27" s="683" customFormat="1" ht="15.95" customHeight="1">
      <c r="B40" s="683" t="s">
        <v>464</v>
      </c>
      <c r="D40" s="667"/>
      <c r="E40" s="667"/>
    </row>
    <row r="41" spans="2:27" s="683" customFormat="1" ht="15.95" customHeight="1">
      <c r="B41" s="915" t="s">
        <v>465</v>
      </c>
      <c r="C41" s="915"/>
    </row>
    <row r="43" spans="2:27" ht="14.25">
      <c r="B43" s="1138" t="s">
        <v>515</v>
      </c>
      <c r="C43" s="1138"/>
      <c r="D43" s="1138"/>
      <c r="E43" s="1138"/>
      <c r="F43" s="1138"/>
      <c r="G43" s="1138"/>
      <c r="H43" s="1138"/>
      <c r="I43" s="1138"/>
      <c r="J43" s="1138"/>
      <c r="K43" s="1138"/>
      <c r="L43" s="1138"/>
      <c r="M43" s="1138"/>
      <c r="N43" s="1138"/>
      <c r="O43" s="1138"/>
      <c r="P43" s="1138"/>
      <c r="Q43" s="1138"/>
      <c r="R43" s="1138"/>
      <c r="S43" s="1138"/>
      <c r="T43" s="1138"/>
      <c r="U43" s="1138"/>
      <c r="V43" s="1138"/>
      <c r="W43" s="1138"/>
      <c r="X43" s="1138"/>
      <c r="Y43" s="1138"/>
      <c r="Z43" s="1138"/>
      <c r="AA43" s="1138"/>
    </row>
    <row r="44" spans="2:27" ht="15" thickBot="1">
      <c r="B44" s="119"/>
      <c r="C44" s="119"/>
      <c r="D44" s="6"/>
      <c r="E44" s="6"/>
      <c r="F44" s="5"/>
      <c r="G44" s="5"/>
      <c r="H44" s="5"/>
      <c r="I44" s="5"/>
      <c r="J44" s="5"/>
      <c r="K44" s="5"/>
      <c r="L44" s="5"/>
      <c r="M44" s="5"/>
      <c r="N44" s="5"/>
      <c r="O44" s="5"/>
      <c r="P44" s="5"/>
      <c r="Q44" s="5"/>
      <c r="R44" s="5"/>
      <c r="S44" s="5"/>
      <c r="T44" s="5"/>
      <c r="U44" s="5"/>
      <c r="V44" s="5"/>
      <c r="W44" s="5"/>
      <c r="X44" s="5"/>
      <c r="Y44" s="5"/>
      <c r="Z44" s="5"/>
      <c r="AA44" s="121" t="s">
        <v>121</v>
      </c>
    </row>
    <row r="45" spans="2:27" ht="13.5" customHeight="1">
      <c r="B45" s="1274" t="s">
        <v>433</v>
      </c>
      <c r="C45" s="1275"/>
      <c r="D45" s="1275"/>
      <c r="E45" s="1276"/>
      <c r="F45" s="419"/>
      <c r="G45" s="419"/>
      <c r="H45" s="419"/>
      <c r="I45" s="419"/>
      <c r="J45" s="419"/>
      <c r="K45" s="419"/>
      <c r="L45" s="419"/>
      <c r="M45" s="419"/>
      <c r="N45" s="419"/>
      <c r="O45" s="419"/>
      <c r="P45" s="419"/>
      <c r="Q45" s="419"/>
      <c r="R45" s="419"/>
      <c r="S45" s="419"/>
      <c r="T45" s="419"/>
      <c r="U45" s="419"/>
      <c r="V45" s="419"/>
      <c r="W45" s="419"/>
      <c r="X45" s="419"/>
      <c r="Y45" s="419"/>
      <c r="Z45" s="420"/>
      <c r="AA45" s="392" t="s">
        <v>371</v>
      </c>
    </row>
    <row r="46" spans="2:27">
      <c r="B46" s="1277"/>
      <c r="C46" s="1278"/>
      <c r="D46" s="1278"/>
      <c r="E46" s="1279"/>
      <c r="F46" s="432" t="s">
        <v>32</v>
      </c>
      <c r="G46" s="433" t="s">
        <v>33</v>
      </c>
      <c r="H46" s="433" t="s">
        <v>34</v>
      </c>
      <c r="I46" s="433" t="s">
        <v>35</v>
      </c>
      <c r="J46" s="433" t="s">
        <v>36</v>
      </c>
      <c r="K46" s="433" t="s">
        <v>37</v>
      </c>
      <c r="L46" s="433" t="s">
        <v>38</v>
      </c>
      <c r="M46" s="433" t="s">
        <v>39</v>
      </c>
      <c r="N46" s="433" t="s">
        <v>40</v>
      </c>
      <c r="O46" s="433" t="s">
        <v>41</v>
      </c>
      <c r="P46" s="433" t="s">
        <v>42</v>
      </c>
      <c r="Q46" s="433" t="s">
        <v>43</v>
      </c>
      <c r="R46" s="433" t="s">
        <v>44</v>
      </c>
      <c r="S46" s="433" t="s">
        <v>57</v>
      </c>
      <c r="T46" s="433" t="s">
        <v>58</v>
      </c>
      <c r="U46" s="433" t="s">
        <v>59</v>
      </c>
      <c r="V46" s="433" t="s">
        <v>60</v>
      </c>
      <c r="W46" s="433" t="s">
        <v>61</v>
      </c>
      <c r="X46" s="433" t="s">
        <v>62</v>
      </c>
      <c r="Y46" s="434" t="s">
        <v>93</v>
      </c>
      <c r="Z46" s="435" t="s">
        <v>94</v>
      </c>
      <c r="AA46" s="393"/>
    </row>
    <row r="47" spans="2:27" ht="14.25" thickBot="1">
      <c r="B47" s="1280"/>
      <c r="C47" s="1281"/>
      <c r="D47" s="1281"/>
      <c r="E47" s="1282"/>
      <c r="F47" s="436" t="s">
        <v>15</v>
      </c>
      <c r="G47" s="437" t="s">
        <v>16</v>
      </c>
      <c r="H47" s="437" t="s">
        <v>17</v>
      </c>
      <c r="I47" s="437" t="s">
        <v>18</v>
      </c>
      <c r="J47" s="437" t="s">
        <v>19</v>
      </c>
      <c r="K47" s="437" t="s">
        <v>20</v>
      </c>
      <c r="L47" s="437" t="s">
        <v>21</v>
      </c>
      <c r="M47" s="437" t="s">
        <v>22</v>
      </c>
      <c r="N47" s="437" t="s">
        <v>23</v>
      </c>
      <c r="O47" s="437" t="s">
        <v>24</v>
      </c>
      <c r="P47" s="437" t="s">
        <v>25</v>
      </c>
      <c r="Q47" s="437" t="s">
        <v>26</v>
      </c>
      <c r="R47" s="437" t="s">
        <v>27</v>
      </c>
      <c r="S47" s="437" t="s">
        <v>51</v>
      </c>
      <c r="T47" s="437" t="s">
        <v>52</v>
      </c>
      <c r="U47" s="437" t="s">
        <v>53</v>
      </c>
      <c r="V47" s="437" t="s">
        <v>54</v>
      </c>
      <c r="W47" s="437" t="s">
        <v>55</v>
      </c>
      <c r="X47" s="437" t="s">
        <v>56</v>
      </c>
      <c r="Y47" s="438" t="s">
        <v>95</v>
      </c>
      <c r="Z47" s="439" t="s">
        <v>96</v>
      </c>
      <c r="AA47" s="421"/>
    </row>
    <row r="48" spans="2:27" ht="18.75" customHeight="1">
      <c r="B48" s="1283"/>
      <c r="C48" s="1285"/>
      <c r="D48" s="458"/>
      <c r="E48" s="459"/>
      <c r="F48" s="460"/>
      <c r="G48" s="460"/>
      <c r="H48" s="460"/>
      <c r="I48" s="460"/>
      <c r="J48" s="460"/>
      <c r="K48" s="460"/>
      <c r="L48" s="460"/>
      <c r="M48" s="460"/>
      <c r="N48" s="460"/>
      <c r="O48" s="460"/>
      <c r="P48" s="460"/>
      <c r="Q48" s="460"/>
      <c r="R48" s="460"/>
      <c r="S48" s="460"/>
      <c r="T48" s="460"/>
      <c r="U48" s="460"/>
      <c r="V48" s="460"/>
      <c r="W48" s="460"/>
      <c r="X48" s="460"/>
      <c r="Y48" s="460"/>
      <c r="Z48" s="460"/>
      <c r="AA48" s="461"/>
    </row>
    <row r="49" spans="2:27" ht="18.75" customHeight="1">
      <c r="B49" s="1284"/>
      <c r="C49" s="1273"/>
      <c r="D49" s="462"/>
      <c r="E49" s="463"/>
      <c r="F49" s="464"/>
      <c r="G49" s="464"/>
      <c r="H49" s="464"/>
      <c r="I49" s="464"/>
      <c r="J49" s="464"/>
      <c r="K49" s="464"/>
      <c r="L49" s="464"/>
      <c r="M49" s="464"/>
      <c r="N49" s="464"/>
      <c r="O49" s="464"/>
      <c r="P49" s="464"/>
      <c r="Q49" s="464"/>
      <c r="R49" s="464"/>
      <c r="S49" s="464"/>
      <c r="T49" s="464"/>
      <c r="U49" s="464"/>
      <c r="V49" s="464"/>
      <c r="W49" s="464"/>
      <c r="X49" s="464"/>
      <c r="Y49" s="464"/>
      <c r="Z49" s="464"/>
      <c r="AA49" s="465"/>
    </row>
    <row r="50" spans="2:27" ht="18.75" customHeight="1">
      <c r="B50" s="1283"/>
      <c r="C50" s="1272"/>
      <c r="D50" s="458"/>
      <c r="E50" s="459"/>
      <c r="F50" s="466"/>
      <c r="G50" s="467"/>
      <c r="H50" s="467"/>
      <c r="I50" s="467"/>
      <c r="J50" s="467"/>
      <c r="K50" s="467"/>
      <c r="L50" s="467"/>
      <c r="M50" s="467"/>
      <c r="N50" s="467"/>
      <c r="O50" s="467"/>
      <c r="P50" s="467"/>
      <c r="Q50" s="467"/>
      <c r="R50" s="467"/>
      <c r="S50" s="467"/>
      <c r="T50" s="467"/>
      <c r="U50" s="467"/>
      <c r="V50" s="467"/>
      <c r="W50" s="467"/>
      <c r="X50" s="467"/>
      <c r="Y50" s="467"/>
      <c r="Z50" s="460"/>
      <c r="AA50" s="461"/>
    </row>
    <row r="51" spans="2:27" ht="18.75" customHeight="1">
      <c r="B51" s="1284"/>
      <c r="C51" s="1273"/>
      <c r="D51" s="462"/>
      <c r="E51" s="463"/>
      <c r="F51" s="468"/>
      <c r="G51" s="464"/>
      <c r="H51" s="464"/>
      <c r="I51" s="464"/>
      <c r="J51" s="464"/>
      <c r="K51" s="464"/>
      <c r="L51" s="464"/>
      <c r="M51" s="464"/>
      <c r="N51" s="464"/>
      <c r="O51" s="464"/>
      <c r="P51" s="464"/>
      <c r="Q51" s="464"/>
      <c r="R51" s="464"/>
      <c r="S51" s="464"/>
      <c r="T51" s="464"/>
      <c r="U51" s="464"/>
      <c r="V51" s="464"/>
      <c r="W51" s="464"/>
      <c r="X51" s="464"/>
      <c r="Y51" s="464"/>
      <c r="Z51" s="464"/>
      <c r="AA51" s="465"/>
    </row>
    <row r="52" spans="2:27" ht="18.75" customHeight="1">
      <c r="B52" s="1270"/>
      <c r="C52" s="1266"/>
      <c r="D52" s="401"/>
      <c r="E52" s="402"/>
      <c r="F52" s="409"/>
      <c r="G52" s="410"/>
      <c r="H52" s="410"/>
      <c r="I52" s="410"/>
      <c r="J52" s="410"/>
      <c r="K52" s="410"/>
      <c r="L52" s="410"/>
      <c r="M52" s="410"/>
      <c r="N52" s="410"/>
      <c r="O52" s="410"/>
      <c r="P52" s="410"/>
      <c r="Q52" s="410"/>
      <c r="R52" s="410"/>
      <c r="S52" s="410"/>
      <c r="T52" s="410"/>
      <c r="U52" s="410"/>
      <c r="V52" s="410"/>
      <c r="W52" s="410"/>
      <c r="X52" s="410"/>
      <c r="Y52" s="410"/>
      <c r="Z52" s="403"/>
      <c r="AA52" s="404"/>
    </row>
    <row r="53" spans="2:27" ht="18.75" customHeight="1">
      <c r="B53" s="1271"/>
      <c r="C53" s="1267"/>
      <c r="D53" s="405"/>
      <c r="E53" s="406"/>
      <c r="F53" s="407"/>
      <c r="G53" s="407"/>
      <c r="H53" s="407"/>
      <c r="I53" s="407"/>
      <c r="J53" s="407"/>
      <c r="K53" s="407"/>
      <c r="L53" s="407"/>
      <c r="M53" s="407"/>
      <c r="N53" s="407"/>
      <c r="O53" s="407"/>
      <c r="P53" s="407"/>
      <c r="Q53" s="407"/>
      <c r="R53" s="407"/>
      <c r="S53" s="407"/>
      <c r="T53" s="407"/>
      <c r="U53" s="407"/>
      <c r="V53" s="407"/>
      <c r="W53" s="407"/>
      <c r="X53" s="407"/>
      <c r="Y53" s="407"/>
      <c r="Z53" s="407"/>
      <c r="AA53" s="408"/>
    </row>
    <row r="54" spans="2:27" ht="18.75" customHeight="1">
      <c r="B54" s="1286"/>
      <c r="C54" s="1266"/>
      <c r="D54" s="401"/>
      <c r="E54" s="402"/>
      <c r="F54" s="409"/>
      <c r="G54" s="410"/>
      <c r="H54" s="410"/>
      <c r="I54" s="410"/>
      <c r="J54" s="410"/>
      <c r="K54" s="410"/>
      <c r="L54" s="410"/>
      <c r="M54" s="410"/>
      <c r="N54" s="410"/>
      <c r="O54" s="410"/>
      <c r="P54" s="410"/>
      <c r="Q54" s="410"/>
      <c r="R54" s="410"/>
      <c r="S54" s="410"/>
      <c r="T54" s="410"/>
      <c r="U54" s="410"/>
      <c r="V54" s="410"/>
      <c r="W54" s="410"/>
      <c r="X54" s="410"/>
      <c r="Y54" s="410"/>
      <c r="Z54" s="411"/>
      <c r="AA54" s="404"/>
    </row>
    <row r="55" spans="2:27" ht="18.75" customHeight="1">
      <c r="B55" s="1287"/>
      <c r="C55" s="1267"/>
      <c r="D55" s="405"/>
      <c r="E55" s="406"/>
      <c r="F55" s="412"/>
      <c r="G55" s="413"/>
      <c r="H55" s="413"/>
      <c r="I55" s="413"/>
      <c r="J55" s="413"/>
      <c r="K55" s="413"/>
      <c r="L55" s="413"/>
      <c r="M55" s="413"/>
      <c r="N55" s="413"/>
      <c r="O55" s="413"/>
      <c r="P55" s="413"/>
      <c r="Q55" s="413"/>
      <c r="R55" s="413"/>
      <c r="S55" s="413"/>
      <c r="T55" s="413"/>
      <c r="U55" s="413"/>
      <c r="V55" s="413"/>
      <c r="W55" s="413"/>
      <c r="X55" s="413"/>
      <c r="Y55" s="413"/>
      <c r="Z55" s="414"/>
      <c r="AA55" s="408"/>
    </row>
    <row r="56" spans="2:27" ht="18.75" customHeight="1">
      <c r="B56" s="1270"/>
      <c r="C56" s="1266"/>
      <c r="D56" s="401"/>
      <c r="E56" s="402"/>
      <c r="F56" s="403"/>
      <c r="G56" s="403"/>
      <c r="H56" s="403"/>
      <c r="I56" s="403"/>
      <c r="J56" s="403"/>
      <c r="K56" s="403"/>
      <c r="L56" s="403"/>
      <c r="M56" s="403"/>
      <c r="N56" s="403"/>
      <c r="O56" s="403"/>
      <c r="P56" s="403"/>
      <c r="Q56" s="403"/>
      <c r="R56" s="403"/>
      <c r="S56" s="403"/>
      <c r="T56" s="403"/>
      <c r="U56" s="403"/>
      <c r="V56" s="403"/>
      <c r="W56" s="403"/>
      <c r="X56" s="403"/>
      <c r="Y56" s="403"/>
      <c r="Z56" s="403"/>
      <c r="AA56" s="404"/>
    </row>
    <row r="57" spans="2:27" ht="18.75" customHeight="1">
      <c r="B57" s="1271"/>
      <c r="C57" s="1267"/>
      <c r="D57" s="405"/>
      <c r="E57" s="406"/>
      <c r="F57" s="407"/>
      <c r="G57" s="407"/>
      <c r="H57" s="407"/>
      <c r="I57" s="407"/>
      <c r="J57" s="407"/>
      <c r="K57" s="407"/>
      <c r="L57" s="407"/>
      <c r="M57" s="407"/>
      <c r="N57" s="407"/>
      <c r="O57" s="407"/>
      <c r="P57" s="407"/>
      <c r="Q57" s="407"/>
      <c r="R57" s="407"/>
      <c r="S57" s="407"/>
      <c r="T57" s="407"/>
      <c r="U57" s="407"/>
      <c r="V57" s="407"/>
      <c r="W57" s="407"/>
      <c r="X57" s="407"/>
      <c r="Y57" s="407"/>
      <c r="Z57" s="407"/>
      <c r="AA57" s="408"/>
    </row>
    <row r="58" spans="2:27" ht="18.75" customHeight="1">
      <c r="B58" s="1270"/>
      <c r="C58" s="1266"/>
      <c r="D58" s="401"/>
      <c r="E58" s="402"/>
      <c r="F58" s="403"/>
      <c r="G58" s="403"/>
      <c r="H58" s="403"/>
      <c r="I58" s="403"/>
      <c r="J58" s="403"/>
      <c r="K58" s="403"/>
      <c r="L58" s="403"/>
      <c r="M58" s="403"/>
      <c r="N58" s="403"/>
      <c r="O58" s="403"/>
      <c r="P58" s="403"/>
      <c r="Q58" s="403"/>
      <c r="R58" s="403"/>
      <c r="S58" s="403"/>
      <c r="T58" s="403"/>
      <c r="U58" s="403"/>
      <c r="V58" s="403"/>
      <c r="W58" s="403"/>
      <c r="X58" s="403"/>
      <c r="Y58" s="403"/>
      <c r="Z58" s="403"/>
      <c r="AA58" s="404"/>
    </row>
    <row r="59" spans="2:27" ht="18.75" customHeight="1">
      <c r="B59" s="1271"/>
      <c r="C59" s="1267"/>
      <c r="D59" s="405"/>
      <c r="E59" s="406"/>
      <c r="F59" s="415"/>
      <c r="G59" s="415"/>
      <c r="H59" s="415"/>
      <c r="I59" s="415"/>
      <c r="J59" s="415"/>
      <c r="K59" s="415"/>
      <c r="L59" s="415"/>
      <c r="M59" s="415"/>
      <c r="N59" s="415"/>
      <c r="O59" s="415"/>
      <c r="P59" s="415"/>
      <c r="Q59" s="415"/>
      <c r="R59" s="415"/>
      <c r="S59" s="415"/>
      <c r="T59" s="415"/>
      <c r="U59" s="415"/>
      <c r="V59" s="415"/>
      <c r="W59" s="415"/>
      <c r="X59" s="415"/>
      <c r="Y59" s="415"/>
      <c r="Z59" s="407"/>
      <c r="AA59" s="408"/>
    </row>
    <row r="60" spans="2:27" ht="18.75" customHeight="1">
      <c r="B60" s="1270"/>
      <c r="C60" s="1266"/>
      <c r="D60" s="401"/>
      <c r="E60" s="402"/>
      <c r="F60" s="403"/>
      <c r="G60" s="403"/>
      <c r="H60" s="403"/>
      <c r="I60" s="403"/>
      <c r="J60" s="403"/>
      <c r="K60" s="403"/>
      <c r="L60" s="403"/>
      <c r="M60" s="403"/>
      <c r="N60" s="403"/>
      <c r="O60" s="403"/>
      <c r="P60" s="403"/>
      <c r="Q60" s="403"/>
      <c r="R60" s="403"/>
      <c r="S60" s="403"/>
      <c r="T60" s="403"/>
      <c r="U60" s="403"/>
      <c r="V60" s="403"/>
      <c r="W60" s="403"/>
      <c r="X60" s="403"/>
      <c r="Y60" s="403"/>
      <c r="Z60" s="403"/>
      <c r="AA60" s="404"/>
    </row>
    <row r="61" spans="2:27" ht="18.75" customHeight="1">
      <c r="B61" s="1271"/>
      <c r="C61" s="1267"/>
      <c r="D61" s="405"/>
      <c r="E61" s="406"/>
      <c r="F61" s="407"/>
      <c r="G61" s="407"/>
      <c r="H61" s="407"/>
      <c r="I61" s="407"/>
      <c r="J61" s="407"/>
      <c r="K61" s="407"/>
      <c r="L61" s="407"/>
      <c r="M61" s="407"/>
      <c r="N61" s="407"/>
      <c r="O61" s="407"/>
      <c r="P61" s="407"/>
      <c r="Q61" s="407"/>
      <c r="R61" s="407"/>
      <c r="S61" s="407"/>
      <c r="T61" s="407"/>
      <c r="U61" s="407"/>
      <c r="V61" s="407"/>
      <c r="W61" s="407"/>
      <c r="X61" s="407"/>
      <c r="Y61" s="407"/>
      <c r="Z61" s="407"/>
      <c r="AA61" s="408"/>
    </row>
    <row r="62" spans="2:27" ht="18.75" customHeight="1">
      <c r="B62" s="1270"/>
      <c r="C62" s="1266"/>
      <c r="D62" s="401"/>
      <c r="E62" s="402"/>
      <c r="F62" s="403"/>
      <c r="G62" s="403"/>
      <c r="H62" s="403"/>
      <c r="I62" s="403"/>
      <c r="J62" s="403"/>
      <c r="K62" s="403"/>
      <c r="L62" s="403"/>
      <c r="M62" s="403"/>
      <c r="N62" s="403"/>
      <c r="O62" s="403"/>
      <c r="P62" s="403"/>
      <c r="Q62" s="403"/>
      <c r="R62" s="403"/>
      <c r="S62" s="403"/>
      <c r="T62" s="403"/>
      <c r="U62" s="403"/>
      <c r="V62" s="403"/>
      <c r="W62" s="403"/>
      <c r="X62" s="403"/>
      <c r="Y62" s="403"/>
      <c r="Z62" s="403"/>
      <c r="AA62" s="404"/>
    </row>
    <row r="63" spans="2:27" ht="18.75" customHeight="1">
      <c r="B63" s="1271"/>
      <c r="C63" s="1267"/>
      <c r="D63" s="405"/>
      <c r="E63" s="416"/>
      <c r="F63" s="407"/>
      <c r="G63" s="407"/>
      <c r="H63" s="407"/>
      <c r="I63" s="407"/>
      <c r="J63" s="407"/>
      <c r="K63" s="407"/>
      <c r="L63" s="407"/>
      <c r="M63" s="407"/>
      <c r="N63" s="407"/>
      <c r="O63" s="407"/>
      <c r="P63" s="407"/>
      <c r="Q63" s="407"/>
      <c r="R63" s="407"/>
      <c r="S63" s="407"/>
      <c r="T63" s="407"/>
      <c r="U63" s="407"/>
      <c r="V63" s="407"/>
      <c r="W63" s="407"/>
      <c r="X63" s="407"/>
      <c r="Y63" s="407"/>
      <c r="Z63" s="407"/>
      <c r="AA63" s="408"/>
    </row>
    <row r="64" spans="2:27" ht="18.75" customHeight="1">
      <c r="B64" s="1270"/>
      <c r="C64" s="1266"/>
      <c r="D64" s="401"/>
      <c r="E64" s="402"/>
      <c r="F64" s="409"/>
      <c r="G64" s="410"/>
      <c r="H64" s="410"/>
      <c r="I64" s="410"/>
      <c r="J64" s="410"/>
      <c r="K64" s="410"/>
      <c r="L64" s="410"/>
      <c r="M64" s="410"/>
      <c r="N64" s="410"/>
      <c r="O64" s="410"/>
      <c r="P64" s="410"/>
      <c r="Q64" s="410"/>
      <c r="R64" s="410"/>
      <c r="S64" s="410"/>
      <c r="T64" s="410"/>
      <c r="U64" s="410"/>
      <c r="V64" s="410"/>
      <c r="W64" s="410"/>
      <c r="X64" s="410"/>
      <c r="Y64" s="410"/>
      <c r="Z64" s="417"/>
      <c r="AA64" s="404"/>
    </row>
    <row r="65" spans="2:27" ht="18.75" customHeight="1">
      <c r="B65" s="1271"/>
      <c r="C65" s="1267"/>
      <c r="D65" s="405"/>
      <c r="E65" s="416"/>
      <c r="F65" s="407"/>
      <c r="G65" s="407"/>
      <c r="H65" s="407"/>
      <c r="I65" s="407"/>
      <c r="J65" s="407"/>
      <c r="K65" s="407"/>
      <c r="L65" s="407"/>
      <c r="M65" s="407"/>
      <c r="N65" s="407"/>
      <c r="O65" s="407"/>
      <c r="P65" s="407"/>
      <c r="Q65" s="407"/>
      <c r="R65" s="407"/>
      <c r="S65" s="407"/>
      <c r="T65" s="407"/>
      <c r="U65" s="407"/>
      <c r="V65" s="407"/>
      <c r="W65" s="407"/>
      <c r="X65" s="407"/>
      <c r="Y65" s="407"/>
      <c r="Z65" s="407"/>
      <c r="AA65" s="408"/>
    </row>
    <row r="66" spans="2:27" ht="18.75" customHeight="1">
      <c r="B66" s="1270"/>
      <c r="C66" s="1266"/>
      <c r="D66" s="401"/>
      <c r="E66" s="402"/>
      <c r="F66" s="403"/>
      <c r="G66" s="403"/>
      <c r="H66" s="403"/>
      <c r="I66" s="403"/>
      <c r="J66" s="403"/>
      <c r="K66" s="403"/>
      <c r="L66" s="403"/>
      <c r="M66" s="403"/>
      <c r="N66" s="403"/>
      <c r="O66" s="403"/>
      <c r="P66" s="403"/>
      <c r="Q66" s="403"/>
      <c r="R66" s="403"/>
      <c r="S66" s="403"/>
      <c r="T66" s="403"/>
      <c r="U66" s="403"/>
      <c r="V66" s="403"/>
      <c r="W66" s="403"/>
      <c r="X66" s="403"/>
      <c r="Y66" s="403"/>
      <c r="Z66" s="403"/>
      <c r="AA66" s="404"/>
    </row>
    <row r="67" spans="2:27" ht="18.75" customHeight="1">
      <c r="B67" s="1271"/>
      <c r="C67" s="1267"/>
      <c r="D67" s="405"/>
      <c r="E67" s="406"/>
      <c r="F67" s="407"/>
      <c r="G67" s="407"/>
      <c r="H67" s="407"/>
      <c r="I67" s="407"/>
      <c r="J67" s="407"/>
      <c r="K67" s="407"/>
      <c r="L67" s="407"/>
      <c r="M67" s="407"/>
      <c r="N67" s="407"/>
      <c r="O67" s="407"/>
      <c r="P67" s="407"/>
      <c r="Q67" s="407"/>
      <c r="R67" s="407"/>
      <c r="S67" s="407"/>
      <c r="T67" s="407"/>
      <c r="U67" s="407"/>
      <c r="V67" s="407"/>
      <c r="W67" s="407"/>
      <c r="X67" s="407"/>
      <c r="Y67" s="407"/>
      <c r="Z67" s="407"/>
      <c r="AA67" s="408"/>
    </row>
    <row r="68" spans="2:27" ht="18.75" customHeight="1">
      <c r="B68" s="1270"/>
      <c r="C68" s="1266"/>
      <c r="D68" s="401"/>
      <c r="E68" s="402"/>
      <c r="F68" s="403"/>
      <c r="G68" s="403"/>
      <c r="H68" s="403"/>
      <c r="I68" s="403"/>
      <c r="J68" s="403"/>
      <c r="K68" s="403"/>
      <c r="L68" s="403"/>
      <c r="M68" s="403"/>
      <c r="N68" s="403"/>
      <c r="O68" s="403"/>
      <c r="P68" s="403"/>
      <c r="Q68" s="403"/>
      <c r="R68" s="403"/>
      <c r="S68" s="403"/>
      <c r="T68" s="403"/>
      <c r="U68" s="403"/>
      <c r="V68" s="403"/>
      <c r="W68" s="403"/>
      <c r="X68" s="403"/>
      <c r="Y68" s="403"/>
      <c r="Z68" s="403"/>
      <c r="AA68" s="404"/>
    </row>
    <row r="69" spans="2:27" ht="18.75" customHeight="1">
      <c r="B69" s="1271"/>
      <c r="C69" s="1267"/>
      <c r="D69" s="405"/>
      <c r="E69" s="406"/>
      <c r="F69" s="407"/>
      <c r="G69" s="407"/>
      <c r="H69" s="407"/>
      <c r="I69" s="407"/>
      <c r="J69" s="407"/>
      <c r="K69" s="407"/>
      <c r="L69" s="407"/>
      <c r="M69" s="407"/>
      <c r="N69" s="407"/>
      <c r="O69" s="407"/>
      <c r="P69" s="407"/>
      <c r="Q69" s="407"/>
      <c r="R69" s="407"/>
      <c r="S69" s="407"/>
      <c r="T69" s="407"/>
      <c r="U69" s="407"/>
      <c r="V69" s="407"/>
      <c r="W69" s="407"/>
      <c r="X69" s="407"/>
      <c r="Y69" s="407"/>
      <c r="Z69" s="407"/>
      <c r="AA69" s="408"/>
    </row>
    <row r="70" spans="2:27" ht="18.75" customHeight="1">
      <c r="B70" s="1270"/>
      <c r="C70" s="1266"/>
      <c r="D70" s="401"/>
      <c r="E70" s="402"/>
      <c r="F70" s="403"/>
      <c r="G70" s="403"/>
      <c r="H70" s="403"/>
      <c r="I70" s="403"/>
      <c r="J70" s="403"/>
      <c r="K70" s="403"/>
      <c r="L70" s="403"/>
      <c r="M70" s="403"/>
      <c r="N70" s="403"/>
      <c r="O70" s="403"/>
      <c r="P70" s="403"/>
      <c r="Q70" s="403"/>
      <c r="R70" s="403"/>
      <c r="S70" s="403"/>
      <c r="T70" s="403"/>
      <c r="U70" s="403"/>
      <c r="V70" s="403"/>
      <c r="W70" s="403"/>
      <c r="X70" s="403"/>
      <c r="Y70" s="403"/>
      <c r="Z70" s="403"/>
      <c r="AA70" s="404"/>
    </row>
    <row r="71" spans="2:27" ht="18.75" customHeight="1">
      <c r="B71" s="1271"/>
      <c r="C71" s="1267"/>
      <c r="D71" s="405"/>
      <c r="E71" s="406"/>
      <c r="F71" s="407"/>
      <c r="G71" s="407"/>
      <c r="H71" s="407"/>
      <c r="I71" s="407"/>
      <c r="J71" s="407"/>
      <c r="K71" s="407"/>
      <c r="L71" s="407"/>
      <c r="M71" s="407"/>
      <c r="N71" s="407"/>
      <c r="O71" s="407"/>
      <c r="P71" s="407"/>
      <c r="Q71" s="407"/>
      <c r="R71" s="407"/>
      <c r="S71" s="407"/>
      <c r="T71" s="407"/>
      <c r="U71" s="407"/>
      <c r="V71" s="407"/>
      <c r="W71" s="407"/>
      <c r="X71" s="407"/>
      <c r="Y71" s="407"/>
      <c r="Z71" s="407"/>
      <c r="AA71" s="408"/>
    </row>
    <row r="72" spans="2:27" ht="18.75" customHeight="1">
      <c r="B72" s="1270"/>
      <c r="C72" s="1266"/>
      <c r="D72" s="401"/>
      <c r="E72" s="402"/>
      <c r="F72" s="403"/>
      <c r="G72" s="403"/>
      <c r="H72" s="403"/>
      <c r="I72" s="403"/>
      <c r="J72" s="403"/>
      <c r="K72" s="403"/>
      <c r="L72" s="403"/>
      <c r="M72" s="403"/>
      <c r="N72" s="403"/>
      <c r="O72" s="403"/>
      <c r="P72" s="403"/>
      <c r="Q72" s="403"/>
      <c r="R72" s="403"/>
      <c r="S72" s="403"/>
      <c r="T72" s="403"/>
      <c r="U72" s="403"/>
      <c r="V72" s="403"/>
      <c r="W72" s="403"/>
      <c r="X72" s="403"/>
      <c r="Y72" s="403"/>
      <c r="Z72" s="403"/>
      <c r="AA72" s="404"/>
    </row>
    <row r="73" spans="2:27" ht="18.75" customHeight="1">
      <c r="B73" s="1271"/>
      <c r="C73" s="1267"/>
      <c r="D73" s="405"/>
      <c r="E73" s="406"/>
      <c r="F73" s="407"/>
      <c r="G73" s="407"/>
      <c r="H73" s="407"/>
      <c r="I73" s="407"/>
      <c r="J73" s="407"/>
      <c r="K73" s="407"/>
      <c r="L73" s="407"/>
      <c r="M73" s="407"/>
      <c r="N73" s="407"/>
      <c r="O73" s="407"/>
      <c r="P73" s="407"/>
      <c r="Q73" s="407"/>
      <c r="R73" s="407"/>
      <c r="S73" s="407"/>
      <c r="T73" s="407"/>
      <c r="U73" s="407"/>
      <c r="V73" s="407"/>
      <c r="W73" s="407"/>
      <c r="X73" s="407"/>
      <c r="Y73" s="407"/>
      <c r="Z73" s="407"/>
      <c r="AA73" s="408"/>
    </row>
    <row r="74" spans="2:27" ht="18.75" customHeight="1">
      <c r="B74" s="1270"/>
      <c r="C74" s="1266"/>
      <c r="D74" s="401"/>
      <c r="E74" s="402"/>
      <c r="F74" s="409"/>
      <c r="G74" s="410"/>
      <c r="H74" s="410"/>
      <c r="I74" s="410"/>
      <c r="J74" s="410"/>
      <c r="K74" s="410"/>
      <c r="L74" s="410"/>
      <c r="M74" s="410"/>
      <c r="N74" s="410"/>
      <c r="O74" s="410"/>
      <c r="P74" s="410"/>
      <c r="Q74" s="410"/>
      <c r="R74" s="410"/>
      <c r="S74" s="410"/>
      <c r="T74" s="410"/>
      <c r="U74" s="410"/>
      <c r="V74" s="410"/>
      <c r="W74" s="410"/>
      <c r="X74" s="410"/>
      <c r="Y74" s="410"/>
      <c r="Z74" s="411"/>
      <c r="AA74" s="404"/>
    </row>
    <row r="75" spans="2:27" ht="18.75" customHeight="1">
      <c r="B75" s="1271"/>
      <c r="C75" s="1267"/>
      <c r="D75" s="405"/>
      <c r="E75" s="416"/>
      <c r="F75" s="407"/>
      <c r="G75" s="407"/>
      <c r="H75" s="407"/>
      <c r="I75" s="407"/>
      <c r="J75" s="407"/>
      <c r="K75" s="407"/>
      <c r="L75" s="407"/>
      <c r="M75" s="407"/>
      <c r="N75" s="407"/>
      <c r="O75" s="407"/>
      <c r="P75" s="407"/>
      <c r="Q75" s="407"/>
      <c r="R75" s="407"/>
      <c r="S75" s="407"/>
      <c r="T75" s="407"/>
      <c r="U75" s="407"/>
      <c r="V75" s="407"/>
      <c r="W75" s="407"/>
      <c r="X75" s="407"/>
      <c r="Y75" s="407"/>
      <c r="Z75" s="407"/>
      <c r="AA75" s="408"/>
    </row>
    <row r="76" spans="2:27" ht="18.75" customHeight="1">
      <c r="B76" s="1270"/>
      <c r="C76" s="1266"/>
      <c r="D76" s="401"/>
      <c r="E76" s="402"/>
      <c r="F76" s="409"/>
      <c r="G76" s="410"/>
      <c r="H76" s="410"/>
      <c r="I76" s="410"/>
      <c r="J76" s="410"/>
      <c r="K76" s="410"/>
      <c r="L76" s="410"/>
      <c r="M76" s="410"/>
      <c r="N76" s="410"/>
      <c r="O76" s="410"/>
      <c r="P76" s="410"/>
      <c r="Q76" s="410"/>
      <c r="R76" s="410"/>
      <c r="S76" s="410"/>
      <c r="T76" s="410"/>
      <c r="U76" s="410"/>
      <c r="V76" s="410"/>
      <c r="W76" s="410"/>
      <c r="X76" s="410"/>
      <c r="Y76" s="410"/>
      <c r="Z76" s="411"/>
      <c r="AA76" s="404"/>
    </row>
    <row r="77" spans="2:27" ht="18.75" customHeight="1">
      <c r="B77" s="1271"/>
      <c r="C77" s="1267"/>
      <c r="D77" s="405"/>
      <c r="E77" s="406"/>
      <c r="F77" s="412"/>
      <c r="G77" s="413"/>
      <c r="H77" s="413"/>
      <c r="I77" s="413"/>
      <c r="J77" s="413"/>
      <c r="K77" s="413"/>
      <c r="L77" s="413"/>
      <c r="M77" s="413"/>
      <c r="N77" s="413"/>
      <c r="O77" s="413"/>
      <c r="P77" s="413"/>
      <c r="Q77" s="413"/>
      <c r="R77" s="413"/>
      <c r="S77" s="413"/>
      <c r="T77" s="413"/>
      <c r="U77" s="413"/>
      <c r="V77" s="413"/>
      <c r="W77" s="413"/>
      <c r="X77" s="413"/>
      <c r="Y77" s="413"/>
      <c r="Z77" s="414"/>
      <c r="AA77" s="408"/>
    </row>
    <row r="78" spans="2:27" ht="18.75" customHeight="1" thickBot="1">
      <c r="B78" s="1268" t="s">
        <v>394</v>
      </c>
      <c r="C78" s="1269"/>
      <c r="D78" s="1269"/>
      <c r="E78" s="418"/>
      <c r="F78" s="469">
        <f>SUM(F57+F49+F61+F59+F63+F69+F53+F67+F51+F73+F71+F55+F75+F77+F65)</f>
        <v>0</v>
      </c>
      <c r="G78" s="469">
        <f>SUM(G57+G49+G61+G59+G63+G69+G53+G67+G51+G73+G71+G55+G75+G77+G65)</f>
        <v>0</v>
      </c>
      <c r="H78" s="469">
        <f t="shared" ref="H78" si="2">SUM(H57+H49+H61+H59+H63+H69+H53+H67+H51+H73+H71+H55+H75+H77+H65)</f>
        <v>0</v>
      </c>
      <c r="I78" s="469">
        <f t="shared" ref="I78" si="3">SUM(I57+I49+I61+I59+I63+I69+I53+I67+I51+I73+I71+I55+I75+I77+I65)</f>
        <v>0</v>
      </c>
      <c r="J78" s="469">
        <f t="shared" ref="J78" si="4">SUM(J57+J49+J61+J59+J63+J69+J53+J67+J51+J73+J71+J55+J75+J77+J65)</f>
        <v>0</v>
      </c>
      <c r="K78" s="469">
        <f t="shared" ref="K78" si="5">SUM(K57+K49+K61+K59+K63+K69+K53+K67+K51+K73+K71+K55+K75+K77+K65)</f>
        <v>0</v>
      </c>
      <c r="L78" s="469">
        <f t="shared" ref="L78" si="6">SUM(L57+L49+L61+L59+L63+L69+L53+L67+L51+L73+L71+L55+L75+L77+L65)</f>
        <v>0</v>
      </c>
      <c r="M78" s="469">
        <f t="shared" ref="M78" si="7">SUM(M57+M49+M61+M59+M63+M69+M53+M67+M51+M73+M71+M55+M75+M77+M65)</f>
        <v>0</v>
      </c>
      <c r="N78" s="469">
        <f t="shared" ref="N78" si="8">SUM(N57+N49+N61+N59+N63+N69+N53+N67+N51+N73+N71+N55+N75+N77+N65)</f>
        <v>0</v>
      </c>
      <c r="O78" s="469">
        <f t="shared" ref="O78" si="9">SUM(O57+O49+O61+O59+O63+O69+O53+O67+O51+O73+O71+O55+O75+O77+O65)</f>
        <v>0</v>
      </c>
      <c r="P78" s="469">
        <f t="shared" ref="P78" si="10">SUM(P57+P49+P61+P59+P63+P69+P53+P67+P51+P73+P71+P55+P75+P77+P65)</f>
        <v>0</v>
      </c>
      <c r="Q78" s="469">
        <f t="shared" ref="Q78" si="11">SUM(Q57+Q49+Q61+Q59+Q63+Q69+Q53+Q67+Q51+Q73+Q71+Q55+Q75+Q77+Q65)</f>
        <v>0</v>
      </c>
      <c r="R78" s="469">
        <f t="shared" ref="R78" si="12">SUM(R57+R49+R61+R59+R63+R69+R53+R67+R51+R73+R71+R55+R75+R77+R65)</f>
        <v>0</v>
      </c>
      <c r="S78" s="469">
        <f t="shared" ref="S78" si="13">SUM(S57+S49+S61+S59+S63+S69+S53+S67+S51+S73+S71+S55+S75+S77+S65)</f>
        <v>0</v>
      </c>
      <c r="T78" s="469">
        <f t="shared" ref="T78" si="14">SUM(T57+T49+T61+T59+T63+T69+T53+T67+T51+T73+T71+T55+T75+T77+T65)</f>
        <v>0</v>
      </c>
      <c r="U78" s="469">
        <f t="shared" ref="U78" si="15">SUM(U57+U49+U61+U59+U63+U69+U53+U67+U51+U73+U71+U55+U75+U77+U65)</f>
        <v>0</v>
      </c>
      <c r="V78" s="469">
        <f t="shared" ref="V78" si="16">SUM(V57+V49+V61+V59+V63+V69+V53+V67+V51+V73+V71+V55+V75+V77+V65)</f>
        <v>0</v>
      </c>
      <c r="W78" s="469">
        <f t="shared" ref="W78" si="17">SUM(W57+W49+W61+W59+W63+W69+W53+W67+W51+W73+W71+W55+W75+W77+W65)</f>
        <v>0</v>
      </c>
      <c r="X78" s="469">
        <f t="shared" ref="X78" si="18">SUM(X57+X49+X61+X59+X63+X69+X53+X67+X51+X73+X71+X55+X75+X77+X65)</f>
        <v>0</v>
      </c>
      <c r="Y78" s="469">
        <f t="shared" ref="Y78" si="19">SUM(Y57+Y49+Y61+Y59+Y63+Y69+Y53+Y67+Y51+Y73+Y71+Y55+Y75+Y77+Y65)</f>
        <v>0</v>
      </c>
      <c r="Z78" s="469">
        <f t="shared" ref="Z78" si="20">SUM(Z57+Z49+Z61+Z59+Z63+Z69+Z53+Z67+Z51+Z73+Z71+Z55+Z75+Z77+Z65)</f>
        <v>0</v>
      </c>
      <c r="AA78" s="470">
        <f>SUM(AA57+AA49+AA61+AA59+AA63+AA69+AA53+AA67+AA51+AA73+AA71+AA55+AA65+AA75+AA77)</f>
        <v>0</v>
      </c>
    </row>
    <row r="79" spans="2:27" s="683" customFormat="1" ht="15.95" customHeight="1">
      <c r="B79" s="915" t="s">
        <v>462</v>
      </c>
      <c r="C79" s="915"/>
      <c r="D79" s="667"/>
      <c r="E79" s="667"/>
    </row>
    <row r="80" spans="2:27" s="683" customFormat="1" ht="15.95" customHeight="1">
      <c r="B80" s="915" t="s">
        <v>463</v>
      </c>
      <c r="C80" s="915"/>
      <c r="D80" s="667"/>
      <c r="E80" s="667"/>
    </row>
    <row r="81" spans="2:5" s="683" customFormat="1" ht="15.95" customHeight="1">
      <c r="B81" s="683" t="s">
        <v>464</v>
      </c>
      <c r="D81" s="667"/>
      <c r="E81" s="667"/>
    </row>
    <row r="82" spans="2:5" s="683" customFormat="1" ht="15.95" customHeight="1">
      <c r="B82" s="915" t="s">
        <v>465</v>
      </c>
      <c r="C82" s="915"/>
    </row>
  </sheetData>
  <protectedRanges>
    <protectedRange sqref="B14:E14 Z14 Z36 B36:E36 B77:E77 B56:Z76 B48:Z54 B15:Z35 B55:E55 Z55 Z77 B7:Z13" name="範囲1_1"/>
    <protectedRange sqref="F14:Y14 F55:Y55" name="範囲1_1_1"/>
    <protectedRange sqref="F36:Y36 F77:Y77" name="範囲1_4"/>
  </protectedRanges>
  <mergeCells count="66">
    <mergeCell ref="B29:B30"/>
    <mergeCell ref="B31:B32"/>
    <mergeCell ref="B33:B34"/>
    <mergeCell ref="C27:C28"/>
    <mergeCell ref="C29:C30"/>
    <mergeCell ref="C31:C32"/>
    <mergeCell ref="C54:C55"/>
    <mergeCell ref="C56:C57"/>
    <mergeCell ref="B21:B22"/>
    <mergeCell ref="B2:AA2"/>
    <mergeCell ref="B4:E6"/>
    <mergeCell ref="B7:B8"/>
    <mergeCell ref="B9:B10"/>
    <mergeCell ref="B11:B12"/>
    <mergeCell ref="B13:B14"/>
    <mergeCell ref="B15:B16"/>
    <mergeCell ref="B17:B18"/>
    <mergeCell ref="B19:B20"/>
    <mergeCell ref="B35:B36"/>
    <mergeCell ref="B37:D37"/>
    <mergeCell ref="B23:B24"/>
    <mergeCell ref="C33:C34"/>
    <mergeCell ref="B56:B57"/>
    <mergeCell ref="B58:B59"/>
    <mergeCell ref="B64:B65"/>
    <mergeCell ref="B70:B71"/>
    <mergeCell ref="B54:B55"/>
    <mergeCell ref="B52:B53"/>
    <mergeCell ref="C52:C53"/>
    <mergeCell ref="C17:C18"/>
    <mergeCell ref="C19:C20"/>
    <mergeCell ref="C21:C22"/>
    <mergeCell ref="C23:C24"/>
    <mergeCell ref="C25:C26"/>
    <mergeCell ref="B43:AA43"/>
    <mergeCell ref="B45:E47"/>
    <mergeCell ref="B48:B49"/>
    <mergeCell ref="C48:C49"/>
    <mergeCell ref="B50:B51"/>
    <mergeCell ref="C50:C51"/>
    <mergeCell ref="C35:C36"/>
    <mergeCell ref="B25:B26"/>
    <mergeCell ref="B27:B28"/>
    <mergeCell ref="C7:C8"/>
    <mergeCell ref="C9:C10"/>
    <mergeCell ref="C11:C12"/>
    <mergeCell ref="C13:C14"/>
    <mergeCell ref="C15:C16"/>
    <mergeCell ref="C58:C59"/>
    <mergeCell ref="B60:B61"/>
    <mergeCell ref="C60:C61"/>
    <mergeCell ref="B62:B63"/>
    <mergeCell ref="C62:C63"/>
    <mergeCell ref="C64:C65"/>
    <mergeCell ref="B66:B67"/>
    <mergeCell ref="C66:C67"/>
    <mergeCell ref="B68:B69"/>
    <mergeCell ref="C68:C69"/>
    <mergeCell ref="C76:C77"/>
    <mergeCell ref="B78:D78"/>
    <mergeCell ref="C70:C71"/>
    <mergeCell ref="B72:B73"/>
    <mergeCell ref="C72:C73"/>
    <mergeCell ref="B74:B75"/>
    <mergeCell ref="C74:C75"/>
    <mergeCell ref="B76:B77"/>
  </mergeCells>
  <phoneticPr fontId="3"/>
  <pageMargins left="0.70866141732283472" right="0.70866141732283472" top="0.74803149606299213" bottom="0.74803149606299213" header="0.31496062992125984" footer="0.31496062992125984"/>
  <pageSetup paperSize="8" scale="5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2BB6F-07F0-46AF-B2D4-B04B3970CBD3}">
  <dimension ref="B2:N46"/>
  <sheetViews>
    <sheetView showGridLines="0" view="pageBreakPreview" topLeftCell="A3" zoomScaleNormal="100" zoomScaleSheetLayoutView="100" workbookViewId="0">
      <selection activeCell="O30" sqref="O30"/>
    </sheetView>
  </sheetViews>
  <sheetFormatPr defaultRowHeight="13.5"/>
  <cols>
    <col min="1" max="1" width="3.75" customWidth="1"/>
    <col min="3" max="8" width="12.625" customWidth="1"/>
    <col min="9" max="9" width="12.375" customWidth="1"/>
  </cols>
  <sheetData>
    <row r="2" spans="2:14" ht="14.25">
      <c r="J2" s="164" t="s">
        <v>446</v>
      </c>
      <c r="N2" s="148"/>
    </row>
    <row r="4" spans="2:14" ht="14.25">
      <c r="B4" s="1138" t="s">
        <v>417</v>
      </c>
      <c r="C4" s="1138"/>
      <c r="D4" s="1138"/>
      <c r="E4" s="1138"/>
      <c r="F4" s="1138"/>
      <c r="G4" s="1138"/>
      <c r="H4" s="1138"/>
      <c r="I4" s="1138"/>
      <c r="J4" s="1138"/>
    </row>
    <row r="5" spans="2:14">
      <c r="B5" s="683"/>
      <c r="C5" s="683"/>
      <c r="D5" s="683"/>
      <c r="E5" s="683"/>
      <c r="F5" s="683"/>
      <c r="G5" s="683"/>
      <c r="H5" s="788" t="s">
        <v>121</v>
      </c>
    </row>
    <row r="6" spans="2:14">
      <c r="B6" s="1294" t="s">
        <v>122</v>
      </c>
      <c r="C6" s="1059" t="s">
        <v>123</v>
      </c>
      <c r="D6" s="1060"/>
      <c r="E6" s="1060"/>
      <c r="F6" s="1060"/>
      <c r="G6" s="1060"/>
      <c r="H6" s="1296" t="s">
        <v>50</v>
      </c>
    </row>
    <row r="7" spans="2:14">
      <c r="B7" s="1295"/>
      <c r="C7" s="150" t="s">
        <v>126</v>
      </c>
      <c r="D7" s="150" t="s">
        <v>127</v>
      </c>
      <c r="E7" s="150" t="s">
        <v>128</v>
      </c>
      <c r="F7" s="150" t="s">
        <v>129</v>
      </c>
      <c r="G7" s="150" t="s">
        <v>130</v>
      </c>
      <c r="H7" s="1297"/>
    </row>
    <row r="8" spans="2:14">
      <c r="B8" s="151"/>
      <c r="C8" s="152"/>
      <c r="D8" s="152"/>
      <c r="E8" s="152"/>
      <c r="F8" s="152"/>
      <c r="G8" s="152"/>
      <c r="H8" s="153">
        <f t="shared" ref="H8:H23" si="0">SUM(C8:G8)</f>
        <v>0</v>
      </c>
    </row>
    <row r="9" spans="2:14">
      <c r="B9" s="151"/>
      <c r="C9" s="152"/>
      <c r="D9" s="152"/>
      <c r="E9" s="152"/>
      <c r="F9" s="152"/>
      <c r="G9" s="152"/>
      <c r="H9" s="154">
        <f t="shared" si="0"/>
        <v>0</v>
      </c>
    </row>
    <row r="10" spans="2:14">
      <c r="B10" s="151"/>
      <c r="C10" s="152"/>
      <c r="D10" s="152"/>
      <c r="E10" s="152"/>
      <c r="F10" s="152"/>
      <c r="G10" s="152"/>
      <c r="H10" s="154">
        <f t="shared" si="0"/>
        <v>0</v>
      </c>
    </row>
    <row r="11" spans="2:14">
      <c r="B11" s="151"/>
      <c r="C11" s="152"/>
      <c r="D11" s="152"/>
      <c r="E11" s="152"/>
      <c r="F11" s="152"/>
      <c r="G11" s="152"/>
      <c r="H11" s="154">
        <f t="shared" si="0"/>
        <v>0</v>
      </c>
    </row>
    <row r="12" spans="2:14">
      <c r="B12" s="151"/>
      <c r="C12" s="152"/>
      <c r="D12" s="152"/>
      <c r="E12" s="152"/>
      <c r="F12" s="152"/>
      <c r="G12" s="152"/>
      <c r="H12" s="154">
        <f t="shared" si="0"/>
        <v>0</v>
      </c>
    </row>
    <row r="13" spans="2:14">
      <c r="B13" s="151"/>
      <c r="C13" s="152"/>
      <c r="D13" s="152"/>
      <c r="E13" s="152"/>
      <c r="F13" s="152"/>
      <c r="G13" s="152"/>
      <c r="H13" s="154">
        <f t="shared" si="0"/>
        <v>0</v>
      </c>
    </row>
    <row r="14" spans="2:14">
      <c r="B14" s="151"/>
      <c r="C14" s="152"/>
      <c r="D14" s="152"/>
      <c r="E14" s="152"/>
      <c r="F14" s="152"/>
      <c r="G14" s="152"/>
      <c r="H14" s="154">
        <f t="shared" si="0"/>
        <v>0</v>
      </c>
    </row>
    <row r="15" spans="2:14">
      <c r="B15" s="151"/>
      <c r="C15" s="152"/>
      <c r="D15" s="152"/>
      <c r="E15" s="152"/>
      <c r="F15" s="152"/>
      <c r="G15" s="152"/>
      <c r="H15" s="154">
        <f t="shared" si="0"/>
        <v>0</v>
      </c>
    </row>
    <row r="16" spans="2:14">
      <c r="B16" s="151"/>
      <c r="C16" s="152"/>
      <c r="D16" s="152"/>
      <c r="E16" s="152"/>
      <c r="F16" s="152"/>
      <c r="G16" s="152"/>
      <c r="H16" s="154">
        <f t="shared" si="0"/>
        <v>0</v>
      </c>
    </row>
    <row r="17" spans="2:10">
      <c r="B17" s="151"/>
      <c r="C17" s="152"/>
      <c r="D17" s="152"/>
      <c r="E17" s="152"/>
      <c r="F17" s="152"/>
      <c r="G17" s="152"/>
      <c r="H17" s="154">
        <f t="shared" si="0"/>
        <v>0</v>
      </c>
    </row>
    <row r="18" spans="2:10">
      <c r="B18" s="151"/>
      <c r="C18" s="152"/>
      <c r="D18" s="152"/>
      <c r="E18" s="152"/>
      <c r="F18" s="152"/>
      <c r="G18" s="152"/>
      <c r="H18" s="154">
        <f t="shared" si="0"/>
        <v>0</v>
      </c>
    </row>
    <row r="19" spans="2:10">
      <c r="B19" s="151"/>
      <c r="C19" s="155"/>
      <c r="D19" s="155"/>
      <c r="E19" s="155"/>
      <c r="F19" s="155"/>
      <c r="G19" s="155"/>
      <c r="H19" s="154">
        <f t="shared" si="0"/>
        <v>0</v>
      </c>
    </row>
    <row r="20" spans="2:10">
      <c r="B20" s="151"/>
      <c r="C20" s="155"/>
      <c r="D20" s="155"/>
      <c r="E20" s="155"/>
      <c r="F20" s="155"/>
      <c r="G20" s="155"/>
      <c r="H20" s="154">
        <f t="shared" si="0"/>
        <v>0</v>
      </c>
    </row>
    <row r="21" spans="2:10">
      <c r="B21" s="156"/>
      <c r="C21" s="155"/>
      <c r="D21" s="155"/>
      <c r="E21" s="155"/>
      <c r="F21" s="155"/>
      <c r="G21" s="155"/>
      <c r="H21" s="154">
        <f t="shared" si="0"/>
        <v>0</v>
      </c>
    </row>
    <row r="22" spans="2:10">
      <c r="B22" s="156"/>
      <c r="C22" s="157"/>
      <c r="D22" s="157"/>
      <c r="E22" s="157"/>
      <c r="F22" s="157"/>
      <c r="G22" s="157"/>
      <c r="H22" s="158">
        <f t="shared" si="0"/>
        <v>0</v>
      </c>
    </row>
    <row r="23" spans="2:10">
      <c r="B23" s="159" t="s">
        <v>50</v>
      </c>
      <c r="C23" s="160">
        <f>SUM(C8:C22)</f>
        <v>0</v>
      </c>
      <c r="D23" s="161">
        <f>SUM(D8:D22)</f>
        <v>0</v>
      </c>
      <c r="E23" s="161">
        <f>SUM(E8:E22)</f>
        <v>0</v>
      </c>
      <c r="F23" s="161">
        <f>SUM(F8:F22)</f>
        <v>0</v>
      </c>
      <c r="G23" s="162">
        <f>SUM(G8:G22)</f>
        <v>0</v>
      </c>
      <c r="H23" s="163">
        <f t="shared" si="0"/>
        <v>0</v>
      </c>
    </row>
    <row r="24" spans="2:10">
      <c r="B24" s="683" t="s">
        <v>124</v>
      </c>
      <c r="C24" s="683"/>
      <c r="D24" s="683"/>
      <c r="E24" s="683"/>
      <c r="F24" s="683"/>
      <c r="G24" s="683"/>
      <c r="H24" s="683"/>
      <c r="I24" s="683"/>
      <c r="J24" s="683"/>
    </row>
    <row r="25" spans="2:10">
      <c r="B25" s="683" t="s">
        <v>125</v>
      </c>
      <c r="C25" s="683"/>
      <c r="D25" s="683"/>
      <c r="E25" s="683"/>
      <c r="F25" s="683"/>
      <c r="G25" s="683"/>
      <c r="H25" s="683"/>
      <c r="I25" s="683"/>
      <c r="J25" s="683"/>
    </row>
    <row r="27" spans="2:10" ht="14.25">
      <c r="B27" s="1138" t="s">
        <v>520</v>
      </c>
      <c r="C27" s="1138"/>
      <c r="D27" s="1138"/>
      <c r="E27" s="1138"/>
      <c r="F27" s="1138"/>
      <c r="G27" s="1138"/>
      <c r="H27" s="1138"/>
      <c r="I27" s="1138"/>
      <c r="J27" s="1138"/>
    </row>
    <row r="28" spans="2:10" ht="6.95" customHeight="1">
      <c r="B28" s="6"/>
      <c r="C28" s="6"/>
      <c r="D28" s="6"/>
      <c r="E28" s="6"/>
      <c r="F28" s="6"/>
      <c r="G28" s="6"/>
      <c r="H28" s="6"/>
      <c r="I28" s="6"/>
      <c r="J28" s="6"/>
    </row>
    <row r="29" spans="2:10">
      <c r="B29" s="1298" t="s">
        <v>438</v>
      </c>
      <c r="C29" s="1299"/>
      <c r="D29" s="1299"/>
      <c r="E29" s="1299"/>
      <c r="F29" s="1299"/>
      <c r="G29" s="1299"/>
      <c r="H29" s="1299"/>
      <c r="I29" s="1299"/>
      <c r="J29" s="1300"/>
    </row>
    <row r="30" spans="2:10">
      <c r="B30" s="1298" t="s">
        <v>442</v>
      </c>
      <c r="C30" s="1299"/>
      <c r="D30" s="1300"/>
      <c r="E30" s="1301" t="s">
        <v>523</v>
      </c>
      <c r="F30" s="1061"/>
      <c r="G30" s="1062"/>
      <c r="H30" s="1303" t="s">
        <v>524</v>
      </c>
      <c r="I30" s="1288" t="s">
        <v>441</v>
      </c>
      <c r="J30" s="1289"/>
    </row>
    <row r="31" spans="2:10">
      <c r="B31" s="1288" t="s">
        <v>450</v>
      </c>
      <c r="C31" s="1288" t="s">
        <v>439</v>
      </c>
      <c r="D31" s="1289"/>
      <c r="E31" s="1302"/>
      <c r="F31" s="1063" t="s">
        <v>521</v>
      </c>
      <c r="G31" s="1063" t="s">
        <v>522</v>
      </c>
      <c r="H31" s="1304"/>
      <c r="I31" s="1290"/>
      <c r="J31" s="1291"/>
    </row>
    <row r="32" spans="2:10" ht="14.25" thickBot="1">
      <c r="B32" s="1292"/>
      <c r="C32" s="1292"/>
      <c r="D32" s="1293"/>
      <c r="E32" s="1058" t="s">
        <v>328</v>
      </c>
      <c r="F32" s="1058" t="s">
        <v>328</v>
      </c>
      <c r="G32" s="1058" t="s">
        <v>328</v>
      </c>
      <c r="H32" s="1058" t="s">
        <v>525</v>
      </c>
      <c r="I32" s="1292"/>
      <c r="J32" s="1293"/>
    </row>
    <row r="33" spans="2:10" ht="14.25" thickTop="1">
      <c r="B33" s="911" t="s">
        <v>440</v>
      </c>
      <c r="C33" s="1309"/>
      <c r="D33" s="1310"/>
      <c r="E33" s="913"/>
      <c r="F33" s="913"/>
      <c r="G33" s="913"/>
      <c r="H33" s="913"/>
      <c r="I33" s="1307" t="s">
        <v>448</v>
      </c>
      <c r="J33" s="1308"/>
    </row>
    <row r="34" spans="2:10">
      <c r="B34" s="912" t="s">
        <v>451</v>
      </c>
      <c r="C34" s="1311"/>
      <c r="D34" s="1312"/>
      <c r="E34" s="914"/>
      <c r="F34" s="914"/>
      <c r="G34" s="914"/>
      <c r="H34" s="914"/>
      <c r="I34" s="1305"/>
      <c r="J34" s="1306"/>
    </row>
    <row r="35" spans="2:10">
      <c r="B35" s="912" t="s">
        <v>452</v>
      </c>
      <c r="C35" s="1311"/>
      <c r="D35" s="1312"/>
      <c r="E35" s="914"/>
      <c r="F35" s="914"/>
      <c r="G35" s="914"/>
      <c r="H35" s="914"/>
      <c r="I35" s="1305"/>
      <c r="J35" s="1306"/>
    </row>
    <row r="36" spans="2:10">
      <c r="B36" s="912" t="s">
        <v>453</v>
      </c>
      <c r="C36" s="1311"/>
      <c r="D36" s="1312"/>
      <c r="E36" s="914"/>
      <c r="F36" s="914"/>
      <c r="G36" s="914"/>
      <c r="H36" s="914"/>
      <c r="I36" s="1305"/>
      <c r="J36" s="1306"/>
    </row>
    <row r="37" spans="2:10">
      <c r="B37" s="912" t="s">
        <v>454</v>
      </c>
      <c r="C37" s="1311"/>
      <c r="D37" s="1312"/>
      <c r="E37" s="914"/>
      <c r="F37" s="914"/>
      <c r="G37" s="914"/>
      <c r="H37" s="914"/>
      <c r="I37" s="1305"/>
      <c r="J37" s="1306"/>
    </row>
    <row r="38" spans="2:10">
      <c r="B38" s="912" t="s">
        <v>455</v>
      </c>
      <c r="C38" s="1311"/>
      <c r="D38" s="1312"/>
      <c r="E38" s="914"/>
      <c r="F38" s="914"/>
      <c r="G38" s="914"/>
      <c r="H38" s="914"/>
      <c r="I38" s="1305"/>
      <c r="J38" s="1306"/>
    </row>
    <row r="39" spans="2:10">
      <c r="B39" s="912" t="s">
        <v>456</v>
      </c>
      <c r="C39" s="1311"/>
      <c r="D39" s="1312"/>
      <c r="E39" s="914"/>
      <c r="F39" s="914"/>
      <c r="G39" s="914"/>
      <c r="H39" s="914"/>
      <c r="I39" s="1305"/>
      <c r="J39" s="1306"/>
    </row>
    <row r="40" spans="2:10">
      <c r="B40" s="912" t="s">
        <v>457</v>
      </c>
      <c r="C40" s="1311"/>
      <c r="D40" s="1312"/>
      <c r="E40" s="914"/>
      <c r="F40" s="914"/>
      <c r="G40" s="914"/>
      <c r="H40" s="914"/>
      <c r="I40" s="1305"/>
      <c r="J40" s="1306"/>
    </row>
    <row r="41" spans="2:10">
      <c r="B41" s="912" t="s">
        <v>458</v>
      </c>
      <c r="C41" s="1311"/>
      <c r="D41" s="1312"/>
      <c r="E41" s="914"/>
      <c r="F41" s="914"/>
      <c r="G41" s="914"/>
      <c r="H41" s="914"/>
      <c r="I41" s="1305"/>
      <c r="J41" s="1306"/>
    </row>
    <row r="42" spans="2:10">
      <c r="B42" s="912" t="s">
        <v>459</v>
      </c>
      <c r="C42" s="1311"/>
      <c r="D42" s="1312"/>
      <c r="E42" s="914"/>
      <c r="F42" s="914"/>
      <c r="G42" s="914"/>
      <c r="H42" s="914"/>
      <c r="I42" s="1305"/>
      <c r="J42" s="1306"/>
    </row>
    <row r="43" spans="2:10">
      <c r="B43" s="1298" t="s">
        <v>447</v>
      </c>
      <c r="C43" s="1299"/>
      <c r="D43" s="1300"/>
      <c r="E43" s="910">
        <f>SUM(E33:E42)</f>
        <v>0</v>
      </c>
      <c r="F43" s="910"/>
      <c r="G43" s="910"/>
      <c r="H43" s="910">
        <f>SUM(H33:H42)</f>
        <v>0</v>
      </c>
      <c r="I43" s="1305"/>
      <c r="J43" s="1306"/>
    </row>
    <row r="44" spans="2:10">
      <c r="B44" t="s">
        <v>443</v>
      </c>
    </row>
    <row r="45" spans="2:10">
      <c r="B45" t="s">
        <v>444</v>
      </c>
    </row>
    <row r="46" spans="2:10">
      <c r="B46" t="s">
        <v>445</v>
      </c>
    </row>
  </sheetData>
  <protectedRanges>
    <protectedRange sqref="B8:G22" name="範囲1"/>
  </protectedRanges>
  <mergeCells count="33">
    <mergeCell ref="B43:D43"/>
    <mergeCell ref="B27:J27"/>
    <mergeCell ref="B30:D30"/>
    <mergeCell ref="C33:D33"/>
    <mergeCell ref="C34:D34"/>
    <mergeCell ref="C35:D35"/>
    <mergeCell ref="C36:D36"/>
    <mergeCell ref="C37:D37"/>
    <mergeCell ref="C38:D38"/>
    <mergeCell ref="C39:D39"/>
    <mergeCell ref="C40:D40"/>
    <mergeCell ref="C41:D41"/>
    <mergeCell ref="C42:D42"/>
    <mergeCell ref="I38:J38"/>
    <mergeCell ref="I39:J39"/>
    <mergeCell ref="I40:J40"/>
    <mergeCell ref="I41:J41"/>
    <mergeCell ref="I43:J43"/>
    <mergeCell ref="I42:J42"/>
    <mergeCell ref="I33:J33"/>
    <mergeCell ref="I34:J34"/>
    <mergeCell ref="I35:J35"/>
    <mergeCell ref="I36:J36"/>
    <mergeCell ref="I37:J37"/>
    <mergeCell ref="I30:J32"/>
    <mergeCell ref="B4:J4"/>
    <mergeCell ref="B6:B7"/>
    <mergeCell ref="H6:H7"/>
    <mergeCell ref="B29:J29"/>
    <mergeCell ref="B31:B32"/>
    <mergeCell ref="C31:D32"/>
    <mergeCell ref="E30:E31"/>
    <mergeCell ref="H30:H31"/>
  </mergeCells>
  <phoneticPr fontId="3"/>
  <pageMargins left="0.70866141732283472" right="0.70866141732283472" top="0.74803149606299213" bottom="0.74803149606299213" header="0.31496062992125984" footer="0.31496062992125984"/>
  <pageSetup paperSize="9"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5fa5eaae-fb62-460f-b9b1-1778ec99ff1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F030DCAE83164BBCE06236C466EAC6" ma:contentTypeVersion="10" ma:contentTypeDescription="新しいドキュメントを作成します。" ma:contentTypeScope="" ma:versionID="5737b4ec76fa3ae2aea25e325810fe1f">
  <xsd:schema xmlns:xsd="http://www.w3.org/2001/XMLSchema" xmlns:xs="http://www.w3.org/2001/XMLSchema" xmlns:p="http://schemas.microsoft.com/office/2006/metadata/properties" xmlns:ns3="5fa5eaae-fb62-460f-b9b1-1778ec99ff1b" xmlns:ns4="9c684ddb-e30d-42d9-837f-3f66e40c72d0" targetNamespace="http://schemas.microsoft.com/office/2006/metadata/properties" ma:root="true" ma:fieldsID="18bba8d201271a423d1ec676afd8ae9e" ns3:_="" ns4:_="">
    <xsd:import namespace="5fa5eaae-fb62-460f-b9b1-1778ec99ff1b"/>
    <xsd:import namespace="9c684ddb-e30d-42d9-837f-3f66e40c72d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a5eaae-fb62-460f-b9b1-1778ec99ff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684ddb-e30d-42d9-837f-3f66e40c72d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AFFB8B-A3AA-4645-B22C-4F5E536860CE}">
  <ds:schemaRefs>
    <ds:schemaRef ds:uri="http://schemas.microsoft.com/sharepoint/v3/contenttype/forms"/>
  </ds:schemaRefs>
</ds:datastoreItem>
</file>

<file path=customXml/itemProps2.xml><?xml version="1.0" encoding="utf-8"?>
<ds:datastoreItem xmlns:ds="http://schemas.openxmlformats.org/officeDocument/2006/customXml" ds:itemID="{1240FC36-92F4-43B9-A598-B33726B6A180}">
  <ds:schemaRefs>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9c684ddb-e30d-42d9-837f-3f66e40c72d0"/>
    <ds:schemaRef ds:uri="http://schemas.microsoft.com/office/2006/documentManagement/types"/>
    <ds:schemaRef ds:uri="5fa5eaae-fb62-460f-b9b1-1778ec99ff1b"/>
    <ds:schemaRef ds:uri="http://www.w3.org/XML/1998/namespace"/>
    <ds:schemaRef ds:uri="http://purl.org/dc/elements/1.1/"/>
  </ds:schemaRefs>
</ds:datastoreItem>
</file>

<file path=customXml/itemProps3.xml><?xml version="1.0" encoding="utf-8"?>
<ds:datastoreItem xmlns:ds="http://schemas.openxmlformats.org/officeDocument/2006/customXml" ds:itemID="{B04D164A-D352-437E-B75B-EAE47343C9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a5eaae-fb62-460f-b9b1-1778ec99ff1b"/>
    <ds:schemaRef ds:uri="9c684ddb-e30d-42d9-837f-3f66e40c72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12</vt:i4>
      </vt:variant>
    </vt:vector>
  </HeadingPairs>
  <TitlesOfParts>
    <vt:vector size="29" baseType="lpstr">
      <vt:lpstr>表紙</vt:lpstr>
      <vt:lpstr>様式第5号</vt:lpstr>
      <vt:lpstr>様式第5号-1</vt:lpstr>
      <vt:lpstr>様式第5号-2</vt:lpstr>
      <vt:lpstr>様式第5号-3</vt:lpstr>
      <vt:lpstr>様式第5号-4</vt:lpstr>
      <vt:lpstr>様式第5号-5</vt:lpstr>
      <vt:lpstr>様式第5号-6</vt:lpstr>
      <vt:lpstr>様式第5号-7</vt:lpstr>
      <vt:lpstr>様式5号-8</vt:lpstr>
      <vt:lpstr>様式第5号-9</vt:lpstr>
      <vt:lpstr>様式第5号-10</vt:lpstr>
      <vt:lpstr>Sheet2</vt:lpstr>
      <vt:lpstr>様式第7号-1-1</vt:lpstr>
      <vt:lpstr>様式第7号-1-1（排出係数）</vt:lpstr>
      <vt:lpstr>様式第7号-3-4</vt:lpstr>
      <vt:lpstr>様式第7号-４-2</vt:lpstr>
      <vt:lpstr>'様式5号-8'!Print_Area</vt:lpstr>
      <vt:lpstr>様式第5号!Print_Area</vt:lpstr>
      <vt:lpstr>'様式第5号-1'!Print_Area</vt:lpstr>
      <vt:lpstr>'様式第5号-10'!Print_Area</vt:lpstr>
      <vt:lpstr>'様式第5号-3'!Print_Area</vt:lpstr>
      <vt:lpstr>'様式第5号-4'!Print_Area</vt:lpstr>
      <vt:lpstr>'様式第5号-6'!Print_Area</vt:lpstr>
      <vt:lpstr>'様式第5号-7'!Print_Area</vt:lpstr>
      <vt:lpstr>'様式第5号-9'!Print_Area</vt:lpstr>
      <vt:lpstr>'様式第7号-1-1'!Print_Area</vt:lpstr>
      <vt:lpstr>'様式第7号-1-1（排出係数）'!Print_Area</vt:lpstr>
      <vt:lpstr>'様式第7号-3-4'!Print_Area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2022-10-06T07:39:24Z</dcterms:created>
  <dcterms:modified xsi:type="dcterms:W3CDTF">2024-02-29T02:01:54Z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0x0101009AF030DCAE83164BBCE06236C466EAC6</vt:lpwstr>
  </property>
</Properties>
</file>